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d.docs.live.net/5050b726842a11ba/Zakelijk/OFM/Standaarddocumenten/Vragenlijsten/"/>
    </mc:Choice>
  </mc:AlternateContent>
  <bookViews>
    <workbookView xWindow="-90" yWindow="-180" windowWidth="12660" windowHeight="12495"/>
  </bookViews>
  <sheets>
    <sheet name="Hoe gezond is uw bedrijf" sheetId="4" r:id="rId1"/>
    <sheet name="Conclusie" sheetId="5" r:id="rId2"/>
  </sheets>
  <definedNames>
    <definedName name="_xlnm.Print_Area" localSheetId="0">'Hoe gezond is uw bedrijf'!$E$1:$G$62</definedName>
  </definedNames>
  <calcPr calcId="152511"/>
</workbook>
</file>

<file path=xl/calcChain.xml><?xml version="1.0" encoding="utf-8"?>
<calcChain xmlns="http://schemas.openxmlformats.org/spreadsheetml/2006/main">
  <c r="A62" i="4" l="1"/>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C33" i="5"/>
  <c r="C34" i="5"/>
  <c r="C35" i="5"/>
  <c r="C36" i="5"/>
  <c r="C30" i="5"/>
  <c r="C32" i="5"/>
  <c r="C31" i="5"/>
  <c r="D62" i="4"/>
  <c r="D61" i="4"/>
  <c r="D60" i="4"/>
  <c r="D59" i="4"/>
  <c r="D58" i="4"/>
  <c r="D57" i="4"/>
  <c r="D56" i="4"/>
  <c r="D55" i="4"/>
  <c r="D54" i="4"/>
  <c r="D53" i="4"/>
  <c r="D52" i="4"/>
  <c r="D49" i="4"/>
  <c r="D48" i="4"/>
  <c r="D47" i="4"/>
  <c r="D46" i="4"/>
  <c r="D45" i="4"/>
  <c r="D69" i="4" s="1"/>
  <c r="D44" i="4"/>
  <c r="D41" i="4"/>
  <c r="D40" i="4"/>
  <c r="D39" i="4"/>
  <c r="D68" i="4" s="1"/>
  <c r="D38" i="4"/>
  <c r="D37" i="4"/>
  <c r="D34" i="4"/>
  <c r="D33" i="4"/>
  <c r="D32" i="4"/>
  <c r="D31" i="4"/>
  <c r="D30" i="4"/>
  <c r="D29" i="4"/>
  <c r="D28" i="4"/>
  <c r="D67" i="4" s="1"/>
  <c r="D25" i="4"/>
  <c r="D24" i="4"/>
  <c r="D23" i="4"/>
  <c r="D22" i="4"/>
  <c r="D21" i="4"/>
  <c r="D20" i="4"/>
  <c r="D19" i="4"/>
  <c r="D66" i="4" s="1"/>
  <c r="D18" i="4"/>
  <c r="D15" i="4"/>
  <c r="D14" i="4"/>
  <c r="D13" i="4"/>
  <c r="D65" i="4" s="1"/>
  <c r="D12" i="4"/>
  <c r="D9" i="4"/>
  <c r="D8" i="4"/>
  <c r="D7" i="4"/>
  <c r="D6" i="4"/>
  <c r="D5" i="4"/>
  <c r="C70" i="4"/>
  <c r="C69" i="4"/>
  <c r="C68" i="4"/>
  <c r="C67" i="4"/>
  <c r="C66" i="4"/>
  <c r="C65" i="4"/>
  <c r="C64" i="4"/>
  <c r="C71" i="4" s="1"/>
  <c r="D64" i="4" l="1"/>
  <c r="D70" i="4"/>
  <c r="A64" i="4"/>
  <c r="C27" i="5" s="1"/>
  <c r="D63" i="4"/>
  <c r="C63" i="4" s="1"/>
  <c r="B63" i="4" s="1"/>
  <c r="D71" i="4" l="1"/>
  <c r="A15" i="5" s="1"/>
</calcChain>
</file>

<file path=xl/sharedStrings.xml><?xml version="1.0" encoding="utf-8"?>
<sst xmlns="http://schemas.openxmlformats.org/spreadsheetml/2006/main" count="164" uniqueCount="118">
  <si>
    <t>Management en personeel</t>
  </si>
  <si>
    <t>1.1</t>
  </si>
  <si>
    <t>Er is sprake van een vertrouwensbreuk tussen de directie en het (senior) management </t>
  </si>
  <si>
    <t>1.2</t>
  </si>
  <si>
    <t>Het personeel van de onderneming is niet gemotiveerd </t>
  </si>
  <si>
    <t>1.3</t>
  </si>
  <si>
    <t>Binnen het managementteam vinden frequent wisselingen plaats </t>
  </si>
  <si>
    <t>1.4</t>
  </si>
  <si>
    <t>De eensgezindheid binnen de directie laat te wensen over </t>
  </si>
  <si>
    <t>1.5</t>
  </si>
  <si>
    <t>Benoeming van belangrijke management functies is gebaseerd op loyaliteit in plaats van competentie </t>
  </si>
  <si>
    <t>Leveranciers</t>
  </si>
  <si>
    <t>2.1</t>
  </si>
  <si>
    <t>Leveranciers worden te laat betaald </t>
  </si>
  <si>
    <t>2.2</t>
  </si>
  <si>
    <t>De onderneming betaalt crediteuren in ronde bedragen </t>
  </si>
  <si>
    <t>2.3</t>
  </si>
  <si>
    <t>De handelsvoorwaarden bij leveranciers verslechteren </t>
  </si>
  <si>
    <t>2.4</t>
  </si>
  <si>
    <t>Discussies tussen de onderneming en de leveranciers nemen toe </t>
  </si>
  <si>
    <t>Markt</t>
  </si>
  <si>
    <t>3.1</t>
  </si>
  <si>
    <t>De omzet daalt </t>
  </si>
  <si>
    <t>3.2</t>
  </si>
  <si>
    <t>Het marktaandeel daalt </t>
  </si>
  <si>
    <t>3.3</t>
  </si>
  <si>
    <t>De voorraden lopen op </t>
  </si>
  <si>
    <t>3.4</t>
  </si>
  <si>
    <t>Het aantal klachen van afnemers neemt toe </t>
  </si>
  <si>
    <t>3.5</t>
  </si>
  <si>
    <t>In toenemende mate worden kortingen en/of versoepelde leveringsvoorwaarden door de onderneming verstrekt </t>
  </si>
  <si>
    <t>3.6</t>
  </si>
  <si>
    <t>De onderneming verliest belangrijke klanten en/of contracten </t>
  </si>
  <si>
    <t>3.7</t>
  </si>
  <si>
    <t>Retourzendingen / creditnota’s in aantal en omvang nemen toe </t>
  </si>
  <si>
    <t>3.8</t>
  </si>
  <si>
    <t>De levertijden lopen op </t>
  </si>
  <si>
    <t>Strategie</t>
  </si>
  <si>
    <t>4.1</t>
  </si>
  <si>
    <t>De onderneming heeft geen duidelijke strategie </t>
  </si>
  <si>
    <t>4.2</t>
  </si>
  <si>
    <t>De organisatiestructuur van de onderneming is niet afgestemd op haar strategie </t>
  </si>
  <si>
    <t>4.3</t>
  </si>
  <si>
    <t>De operationele doelstellingen van de onderneming zijn niet in lijn met de strategie </t>
  </si>
  <si>
    <t>4.4</t>
  </si>
  <si>
    <t>De introductie van nieuwe producten is niet succesvol </t>
  </si>
  <si>
    <t>4.5</t>
  </si>
  <si>
    <t>Juridische procedures komen frequenter voor dan voorheen </t>
  </si>
  <si>
    <t>4.6</t>
  </si>
  <si>
    <t>Door wijzigende wet- en regelgeving worden de activiteiten van de onderneming negatief beïnvloed </t>
  </si>
  <si>
    <t>4.7</t>
  </si>
  <si>
    <t>Concurrentie neemt toe. Er is sprake van overcapaciteit in de markt </t>
  </si>
  <si>
    <t>Investeringen</t>
  </si>
  <si>
    <t>5.1</t>
  </si>
  <si>
    <t>De onderneming heeft geen investeringsbudget </t>
  </si>
  <si>
    <t>5.2</t>
  </si>
  <si>
    <t>De onderneming heeft problemen met de implementatie van haar financiële en/of operationele software </t>
  </si>
  <si>
    <t>5.3</t>
  </si>
  <si>
    <t>De werkelijke investeringen van de onderneming zijn lager dan haar investeringsbudget </t>
  </si>
  <si>
    <t>5.4</t>
  </si>
  <si>
    <t>De onderneming is terughoudend in het aannemen van personeel </t>
  </si>
  <si>
    <t>5.5</t>
  </si>
  <si>
    <t>De onderneming verkoopt in toenemende mate haar vaste activa </t>
  </si>
  <si>
    <t>Financiering</t>
  </si>
  <si>
    <t>6.1</t>
  </si>
  <si>
    <t>Het vreemd vermogen neemt toe </t>
  </si>
  <si>
    <t>6.2</t>
  </si>
  <si>
    <t>Het aantal kredietverschaffers is toegenomen </t>
  </si>
  <si>
    <t>6.3</t>
  </si>
  <si>
    <t>De gemiddelde financieringskosten zijn toegenomen </t>
  </si>
  <si>
    <t>6.4</t>
  </si>
  <si>
    <t>Kredietverschaffers (o.a. banken, leasemaatschappijen, kredietverzekeraars) eisen meer zekerheden </t>
  </si>
  <si>
    <t>6.5</t>
  </si>
  <si>
    <t>De condities van nieuwe en/of vernieuwde leningen worden ongunstiger </t>
  </si>
  <si>
    <t>6.6</t>
  </si>
  <si>
    <t>De onderneming kan niet (meer) voldoen aan de gestelde financieringscondities (bijvoorbeeld solvabiliteitsratios) </t>
  </si>
  <si>
    <t>Interne organisatie</t>
  </si>
  <si>
    <t>7.1</t>
  </si>
  <si>
    <t>De onderneming is (of onderdelen van de onderneming zijn) verliesgevend </t>
  </si>
  <si>
    <t>7.2</t>
  </si>
  <si>
    <t>De onderneming vindt creatieve oplossingen om de cijfers gunstiger voor te stellen dan werkelijk het geval is </t>
  </si>
  <si>
    <t>7.3</t>
  </si>
  <si>
    <t>Management informatie geeft geen of onvoldoende inzicht in de financiële prestaties van bedrijfsonderdelen en/of van het bedrijf als geheel </t>
  </si>
  <si>
    <t>7.4</t>
  </si>
  <si>
    <t>De arbeidsproductiviteit daalt </t>
  </si>
  <si>
    <t>7.5</t>
  </si>
  <si>
    <t>7.6</t>
  </si>
  <si>
    <t>De directie maakt slecht/matig gebruik van de financiële management informatie </t>
  </si>
  <si>
    <t>7.7</t>
  </si>
  <si>
    <t>De afwijkingen tussen de werkelijkheid en datgene wat gebudgeteerd is, nemen toe </t>
  </si>
  <si>
    <t>7.8</t>
  </si>
  <si>
    <t>De performance van het aandel van de onderneming op de beurs, ligt beneden het gemiddelde </t>
  </si>
  <si>
    <t>7.9</t>
  </si>
  <si>
    <t>Er is vertraging in het publiceren van tussentijdse en/of jaarcijfers </t>
  </si>
  <si>
    <t>7.10</t>
  </si>
  <si>
    <t>In tegenstelling tot voorgaande jaren heeft de onderneming geen goedkeurende accountantsverklaring bij haar jaarrekening </t>
  </si>
  <si>
    <t>7.11</t>
  </si>
  <si>
    <t>De onderneming heeft een winstwaarschuwing afgegeven </t>
  </si>
  <si>
    <t>1.0</t>
  </si>
  <si>
    <t>2.0</t>
  </si>
  <si>
    <t>3.0</t>
  </si>
  <si>
    <t>4.0</t>
  </si>
  <si>
    <t>5.0</t>
  </si>
  <si>
    <t>6.0</t>
  </si>
  <si>
    <t>7.0</t>
  </si>
  <si>
    <t>Er is sprake van onderbezetting op de financiële (groeps-) administratie </t>
  </si>
  <si>
    <t>HOE GEZOND IS UW BEDRIJF ?</t>
  </si>
  <si>
    <t>Ja</t>
  </si>
  <si>
    <t>Nee</t>
  </si>
  <si>
    <t>Onbekend</t>
  </si>
  <si>
    <t>nee</t>
  </si>
  <si>
    <t>Disclaimer</t>
  </si>
  <si>
    <t>ofm@wxs.nl</t>
  </si>
  <si>
    <t>Wilt u meer informatie of heeft u vragen naar aanleiding van deze test? Neem dan contact op met ofm-groep 078-6440040 of dmv het verzenden van een email bericht naar:</t>
  </si>
  <si>
    <t xml:space="preserve">De uitkomst van de OFM Company Check is gebaseerd op de door u verstrekte antwoorden. Uw antwoorden zijn door ons voorzien van een interpretatie die is gebaseerd op onze ervaringen uit de praktijk. Deze test kan nooit in de plaats komen van een terzake deskundig advies. Wij accepteren dan ook geen enkele aansprakelijkheid met betrekking tot deze test of de uitkomsten van deze test.  Voor het inwinnen van een deskundig advies kunt u contact met ons opnemen. </t>
  </si>
  <si>
    <t>OFM hanteert bij de uitoefening van haar werkzaamheden algemene voorwaarden, waarin een beperking van aansprakelijkheid is opgenomen. De algemene voorwaarden zijn op te vragen via ofm@wxs.nl</t>
  </si>
  <si>
    <r>
      <t xml:space="preserve">De </t>
    </r>
    <r>
      <rPr>
        <sz val="9"/>
        <color indexed="60"/>
        <rFont val="Verdana"/>
        <family val="2"/>
      </rPr>
      <t xml:space="preserve">OFM Company Check © </t>
    </r>
    <r>
      <rPr>
        <sz val="9"/>
        <color indexed="8"/>
        <rFont val="Verdana"/>
        <family val="2"/>
      </rPr>
      <t xml:space="preserve"> is een snelle en simpele methode om de financiële gezondheid van een onderneming te meten. De </t>
    </r>
    <r>
      <rPr>
        <sz val="9"/>
        <color indexed="60"/>
        <rFont val="Verdana"/>
        <family val="2"/>
      </rPr>
      <t>OFM Company Check ©</t>
    </r>
    <r>
      <rPr>
        <sz val="9"/>
        <color indexed="8"/>
        <rFont val="Verdana"/>
        <family val="2"/>
      </rPr>
      <t xml:space="preserve"> richt zich op symptomen van financiële aard en niet op de financiële informatie zelf. De uitkomst van de </t>
    </r>
    <r>
      <rPr>
        <sz val="9"/>
        <color indexed="60"/>
        <rFont val="Verdana"/>
        <family val="2"/>
      </rPr>
      <t>OFM Company Check</t>
    </r>
    <r>
      <rPr>
        <sz val="9"/>
        <color indexed="8"/>
        <rFont val="Verdana"/>
        <family val="2"/>
      </rPr>
      <t xml:space="preserve"> </t>
    </r>
    <r>
      <rPr>
        <sz val="9"/>
        <color indexed="60"/>
        <rFont val="Verdana"/>
        <family val="2"/>
      </rPr>
      <t>©</t>
    </r>
    <r>
      <rPr>
        <sz val="9"/>
        <color indexed="8"/>
        <rFont val="Verdana"/>
        <family val="2"/>
      </rPr>
      <t xml:space="preserve"> is gebaseerd op onze ervaringen in de Corporate Restructuring praktijk en geeft een indicatie van mogelijke financiële problemen van een onderneming. </t>
    </r>
  </si>
  <si>
    <t>DE KLOK: Hoe laat is het?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</si>
</sst>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color indexed="8"/>
      <name val="Verdana"/>
      <family val="2"/>
    </font>
    <font>
      <sz val="9"/>
      <color indexed="60"/>
      <name val="Verdana"/>
      <family val="2"/>
    </font>
    <font>
      <u/>
      <sz val="11"/>
      <color theme="10"/>
      <name val="Calibri"/>
      <family val="2"/>
    </font>
    <font>
      <sz val="11"/>
      <color theme="0"/>
      <name val="Calibri"/>
      <family val="2"/>
      <scheme val="minor"/>
    </font>
    <font>
      <sz val="10"/>
      <color rgb="FF000000"/>
      <name val="Arial"/>
      <family val="2"/>
    </font>
    <font>
      <sz val="11"/>
      <name val="Calibri"/>
      <family val="2"/>
      <scheme val="minor"/>
    </font>
    <font>
      <b/>
      <sz val="10"/>
      <color rgb="FF000000"/>
      <name val="Arial"/>
      <family val="2"/>
    </font>
    <font>
      <b/>
      <sz val="16"/>
      <color rgb="FFC00000"/>
      <name val="Verdana"/>
      <family val="2"/>
    </font>
    <font>
      <sz val="11"/>
      <color theme="1"/>
      <name val="Calibri"/>
      <family val="2"/>
    </font>
    <font>
      <sz val="11"/>
      <color theme="1"/>
      <name val="Verdana"/>
      <family val="2"/>
    </font>
    <font>
      <sz val="9"/>
      <color rgb="FF000000"/>
      <name val="Verdana"/>
      <family val="2"/>
    </font>
    <font>
      <sz val="20"/>
      <color theme="1"/>
      <name val="Calibri"/>
      <family val="2"/>
      <scheme val="minor"/>
    </font>
    <font>
      <b/>
      <u/>
      <sz val="11"/>
      <color theme="10"/>
      <name val="Calibri"/>
      <family val="2"/>
    </font>
  </fonts>
  <fills count="4">
    <fill>
      <patternFill patternType="none"/>
    </fill>
    <fill>
      <patternFill patternType="gray125"/>
    </fill>
    <fill>
      <patternFill patternType="solid">
        <fgColor theme="0" tint="-0.34998626667073579"/>
        <bgColor indexed="64"/>
      </patternFill>
    </fill>
    <fill>
      <patternFill patternType="solid">
        <fgColor rgb="FFFFFFFF"/>
        <bgColor indexed="64"/>
      </patternFill>
    </fill>
  </fills>
  <borders count="2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53">
    <xf numFmtId="0" fontId="0" fillId="0" borderId="0" xfId="0"/>
    <xf numFmtId="0" fontId="0" fillId="0" borderId="0" xfId="0" applyAlignment="1">
      <alignment vertical="center"/>
    </xf>
    <xf numFmtId="0" fontId="0" fillId="0" borderId="0" xfId="0" applyAlignment="1">
      <alignment vertical="top"/>
    </xf>
    <xf numFmtId="0" fontId="4" fillId="0" borderId="0" xfId="0" applyFont="1" applyProtection="1">
      <protection hidden="1"/>
    </xf>
    <xf numFmtId="0" fontId="0" fillId="2" borderId="17" xfId="0" applyFill="1" applyBorder="1" applyAlignment="1">
      <alignment vertical="center"/>
    </xf>
    <xf numFmtId="0" fontId="0" fillId="2" borderId="18" xfId="0" applyFill="1" applyBorder="1" applyAlignment="1">
      <alignment vertical="center"/>
    </xf>
    <xf numFmtId="0" fontId="5" fillId="2" borderId="17" xfId="0" applyFont="1" applyFill="1" applyBorder="1" applyAlignment="1">
      <alignment vertical="center" wrapText="1"/>
    </xf>
    <xf numFmtId="0" fontId="4" fillId="0" borderId="0" xfId="0" applyFont="1"/>
    <xf numFmtId="0" fontId="4" fillId="0" borderId="0" xfId="0" applyFont="1" applyAlignment="1">
      <alignment vertical="center"/>
    </xf>
    <xf numFmtId="1" fontId="4" fillId="0" borderId="0" xfId="0" applyNumberFormat="1" applyFont="1" applyFill="1" applyAlignment="1">
      <alignment vertical="top"/>
    </xf>
    <xf numFmtId="1" fontId="0" fillId="0" borderId="0" xfId="0" applyNumberFormat="1"/>
    <xf numFmtId="0" fontId="6" fillId="0" borderId="0" xfId="0" applyFont="1"/>
    <xf numFmtId="0" fontId="6" fillId="0" borderId="0" xfId="0" applyFont="1" applyAlignment="1">
      <alignment vertical="top"/>
    </xf>
    <xf numFmtId="1" fontId="4" fillId="0" borderId="0" xfId="0" applyNumberFormat="1" applyFont="1"/>
    <xf numFmtId="1" fontId="0" fillId="0" borderId="1" xfId="0" applyNumberFormat="1" applyBorder="1"/>
    <xf numFmtId="0" fontId="0" fillId="0" borderId="0" xfId="0" applyAlignment="1">
      <alignment wrapText="1"/>
    </xf>
    <xf numFmtId="0" fontId="7" fillId="0" borderId="0" xfId="0" applyFont="1"/>
    <xf numFmtId="0" fontId="0" fillId="0" borderId="0" xfId="0" applyAlignment="1">
      <alignment horizontal="left" wrapText="1"/>
    </xf>
    <xf numFmtId="0" fontId="8" fillId="0" borderId="2" xfId="0" applyFont="1" applyBorder="1" applyAlignment="1">
      <alignment vertical="top"/>
    </xf>
    <xf numFmtId="0" fontId="0" fillId="0" borderId="1" xfId="0" applyBorder="1"/>
    <xf numFmtId="0" fontId="0" fillId="0" borderId="3" xfId="0" applyBorder="1"/>
    <xf numFmtId="0" fontId="0" fillId="0" borderId="4" xfId="0" applyBorder="1" applyAlignment="1">
      <alignment vertical="top"/>
    </xf>
    <xf numFmtId="0" fontId="9" fillId="0" borderId="0" xfId="0" applyFont="1" applyBorder="1"/>
    <xf numFmtId="0" fontId="0" fillId="0" borderId="0" xfId="0" applyBorder="1"/>
    <xf numFmtId="0" fontId="0" fillId="0" borderId="5" xfId="0" applyBorder="1"/>
    <xf numFmtId="0" fontId="0" fillId="2" borderId="19"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0" fillId="0" borderId="4" xfId="0" applyBorder="1" applyAlignment="1">
      <alignment vertical="center"/>
    </xf>
    <xf numFmtId="0" fontId="5" fillId="3" borderId="0" xfId="0" applyFont="1" applyFill="1" applyBorder="1" applyAlignment="1">
      <alignment vertical="center" wrapText="1"/>
    </xf>
    <xf numFmtId="0" fontId="0" fillId="0" borderId="0" xfId="0" applyBorder="1" applyAlignment="1" applyProtection="1">
      <alignment vertical="center"/>
      <protection locked="0"/>
    </xf>
    <xf numFmtId="0" fontId="5" fillId="3" borderId="0" xfId="0" applyFont="1" applyFill="1" applyBorder="1" applyAlignment="1">
      <alignment vertical="top" wrapText="1"/>
    </xf>
    <xf numFmtId="0" fontId="0" fillId="0" borderId="6" xfId="0" applyBorder="1" applyAlignment="1">
      <alignment vertical="center"/>
    </xf>
    <xf numFmtId="0" fontId="5" fillId="3" borderId="7" xfId="0" applyFont="1" applyFill="1" applyBorder="1" applyAlignment="1">
      <alignment vertical="center" wrapText="1"/>
    </xf>
    <xf numFmtId="0" fontId="0" fillId="0" borderId="7" xfId="0" applyBorder="1" applyAlignment="1" applyProtection="1">
      <alignment vertical="center"/>
      <protection locked="0"/>
    </xf>
    <xf numFmtId="0" fontId="0" fillId="0" borderId="7" xfId="0" applyBorder="1"/>
    <xf numFmtId="0" fontId="0" fillId="0" borderId="8" xfId="0" applyBorder="1"/>
    <xf numFmtId="0" fontId="10" fillId="0" borderId="0" xfId="0" applyFont="1" applyBorder="1" applyAlignment="1">
      <alignment wrapText="1" readingOrder="1"/>
    </xf>
    <xf numFmtId="0" fontId="10" fillId="0" borderId="5" xfId="0" applyFont="1" applyBorder="1" applyAlignment="1">
      <alignment wrapText="1" readingOrder="1"/>
    </xf>
    <xf numFmtId="0" fontId="11" fillId="0" borderId="4" xfId="0" applyFont="1" applyBorder="1" applyAlignment="1">
      <alignment horizontal="left" wrapText="1" readingOrder="1"/>
    </xf>
    <xf numFmtId="0" fontId="11" fillId="0" borderId="0" xfId="0" applyFont="1" applyBorder="1" applyAlignment="1">
      <alignment horizontal="left" wrapText="1" readingOrder="1"/>
    </xf>
    <xf numFmtId="0" fontId="0" fillId="0" borderId="0" xfId="0" applyAlignment="1">
      <alignment horizontal="left" wrapText="1"/>
    </xf>
    <xf numFmtId="0" fontId="12" fillId="0" borderId="0" xfId="0" applyFont="1" applyAlignment="1">
      <alignment horizontal="center"/>
    </xf>
    <xf numFmtId="0" fontId="13" fillId="0" borderId="0" xfId="1" applyFont="1" applyAlignment="1" applyProtection="1">
      <alignment horizontal="left"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cellXfs>
  <cellStyles count="2">
    <cellStyle name="Hyperlink" xfId="1"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Norm</c:v>
          </c:tx>
          <c:spPr>
            <a:ln>
              <a:noFill/>
            </a:ln>
          </c:spPr>
          <c:cat>
            <c:strRef>
              <c:f>Conclusie!$C$30:$C$36</c:f>
              <c:strCache>
                <c:ptCount val="7"/>
                <c:pt idx="0">
                  <c:v>Management en personeel</c:v>
                </c:pt>
                <c:pt idx="1">
                  <c:v>Leveranciers</c:v>
                </c:pt>
                <c:pt idx="2">
                  <c:v>Markt</c:v>
                </c:pt>
                <c:pt idx="3">
                  <c:v>Strategie</c:v>
                </c:pt>
                <c:pt idx="4">
                  <c:v>Investeringen</c:v>
                </c:pt>
                <c:pt idx="5">
                  <c:v>Financiering</c:v>
                </c:pt>
                <c:pt idx="6">
                  <c:v>Interne organisatie</c:v>
                </c:pt>
              </c:strCache>
            </c:strRef>
          </c:cat>
          <c:val>
            <c:numRef>
              <c:f>'Hoe gezond is uw bedrijf'!$C$64:$C$70</c:f>
              <c:numCache>
                <c:formatCode>General</c:formatCode>
                <c:ptCount val="7"/>
                <c:pt idx="0">
                  <c:v>100</c:v>
                </c:pt>
                <c:pt idx="1">
                  <c:v>100</c:v>
                </c:pt>
                <c:pt idx="2">
                  <c:v>100</c:v>
                </c:pt>
                <c:pt idx="3">
                  <c:v>100</c:v>
                </c:pt>
                <c:pt idx="4">
                  <c:v>100</c:v>
                </c:pt>
                <c:pt idx="5">
                  <c:v>100</c:v>
                </c:pt>
                <c:pt idx="6">
                  <c:v>100</c:v>
                </c:pt>
              </c:numCache>
            </c:numRef>
          </c:val>
        </c:ser>
        <c:ser>
          <c:idx val="1"/>
          <c:order val="1"/>
          <c:tx>
            <c:v>Klant x</c:v>
          </c:tx>
          <c:spPr>
            <a:ln>
              <a:solidFill>
                <a:schemeClr val="tx1"/>
              </a:solidFill>
            </a:ln>
          </c:spPr>
          <c:cat>
            <c:strRef>
              <c:f>Conclusie!$C$30:$C$36</c:f>
              <c:strCache>
                <c:ptCount val="7"/>
                <c:pt idx="0">
                  <c:v>Management en personeel</c:v>
                </c:pt>
                <c:pt idx="1">
                  <c:v>Leveranciers</c:v>
                </c:pt>
                <c:pt idx="2">
                  <c:v>Markt</c:v>
                </c:pt>
                <c:pt idx="3">
                  <c:v>Strategie</c:v>
                </c:pt>
                <c:pt idx="4">
                  <c:v>Investeringen</c:v>
                </c:pt>
                <c:pt idx="5">
                  <c:v>Financiering</c:v>
                </c:pt>
                <c:pt idx="6">
                  <c:v>Interne organisatie</c:v>
                </c:pt>
              </c:strCache>
            </c:strRef>
          </c:cat>
          <c:val>
            <c:numRef>
              <c:f>'Hoe gezond is uw bedrijf'!$D$64:$D$70</c:f>
              <c:numCache>
                <c:formatCode>General</c:formatCode>
                <c:ptCount val="7"/>
                <c:pt idx="0">
                  <c:v>100</c:v>
                </c:pt>
                <c:pt idx="1">
                  <c:v>100</c:v>
                </c:pt>
                <c:pt idx="2">
                  <c:v>100</c:v>
                </c:pt>
                <c:pt idx="3" formatCode="0">
                  <c:v>100</c:v>
                </c:pt>
                <c:pt idx="4">
                  <c:v>100</c:v>
                </c:pt>
                <c:pt idx="5" formatCode="0">
                  <c:v>100</c:v>
                </c:pt>
                <c:pt idx="6" formatCode="0">
                  <c:v>100</c:v>
                </c:pt>
              </c:numCache>
            </c:numRef>
          </c:val>
        </c:ser>
        <c:dLbls>
          <c:showLegendKey val="0"/>
          <c:showVal val="0"/>
          <c:showCatName val="0"/>
          <c:showSerName val="0"/>
          <c:showPercent val="0"/>
          <c:showBubbleSize val="0"/>
        </c:dLbls>
        <c:axId val="296873136"/>
        <c:axId val="296866080"/>
      </c:radarChart>
      <c:catAx>
        <c:axId val="296873136"/>
        <c:scaling>
          <c:orientation val="minMax"/>
        </c:scaling>
        <c:delete val="0"/>
        <c:axPos val="b"/>
        <c:majorGridlines/>
        <c:numFmt formatCode="General" sourceLinked="1"/>
        <c:majorTickMark val="out"/>
        <c:minorTickMark val="none"/>
        <c:tickLblPos val="nextTo"/>
        <c:crossAx val="296866080"/>
        <c:crosses val="autoZero"/>
        <c:auto val="0"/>
        <c:lblAlgn val="ctr"/>
        <c:lblOffset val="100"/>
        <c:noMultiLvlLbl val="0"/>
      </c:catAx>
      <c:valAx>
        <c:axId val="296866080"/>
        <c:scaling>
          <c:orientation val="minMax"/>
        </c:scaling>
        <c:delete val="0"/>
        <c:axPos val="l"/>
        <c:majorGridlines/>
        <c:numFmt formatCode="General" sourceLinked="1"/>
        <c:majorTickMark val="cross"/>
        <c:minorTickMark val="none"/>
        <c:tickLblPos val="nextTo"/>
        <c:crossAx val="296873136"/>
        <c:crosses val="autoZero"/>
        <c:crossBetween val="between"/>
      </c:valAx>
      <c:spPr>
        <a:noFill/>
        <a:ln w="25400">
          <a:noFill/>
        </a:ln>
      </c:spPr>
    </c:plotArea>
    <c:legend>
      <c:legendPos val="r"/>
      <c:legendEntry>
        <c:idx val="0"/>
        <c:txPr>
          <a:bodyPr/>
          <a:lstStyle/>
          <a:p>
            <a:pPr>
              <a:defRPr>
                <a:solidFill>
                  <a:schemeClr val="bg1"/>
                </a:solidFill>
              </a:defRPr>
            </a:pPr>
            <a:endParaRPr lang="nl-NL"/>
          </a:p>
        </c:txPr>
      </c:legendEntry>
      <c:legendEntry>
        <c:idx val="1"/>
        <c:txPr>
          <a:bodyPr/>
          <a:lstStyle/>
          <a:p>
            <a:pPr>
              <a:defRPr>
                <a:solidFill>
                  <a:schemeClr val="bg1"/>
                </a:solidFill>
              </a:defRPr>
            </a:pPr>
            <a:endParaRPr lang="nl-NL"/>
          </a:p>
        </c:txPr>
      </c:legendEntry>
      <c:layout/>
      <c:overlay val="0"/>
      <c:spPr>
        <a:solidFill>
          <a:schemeClr val="bg1"/>
        </a:solidFill>
      </c:sp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73157161511252"/>
          <c:y val="4.2136945071482315E-2"/>
          <c:w val="0.6882972823072655"/>
          <c:h val="0.93378480060195634"/>
        </c:manualLayout>
      </c:layout>
      <c:pieChart>
        <c:varyColors val="1"/>
        <c:ser>
          <c:idx val="0"/>
          <c:order val="0"/>
          <c:dPt>
            <c:idx val="0"/>
            <c:bubble3D val="0"/>
            <c:spPr>
              <a:noFill/>
            </c:spPr>
          </c:dPt>
          <c:dPt>
            <c:idx val="1"/>
            <c:bubble3D val="0"/>
            <c:spPr>
              <a:noFill/>
            </c:spPr>
          </c:dPt>
          <c:dPt>
            <c:idx val="2"/>
            <c:bubble3D val="0"/>
            <c:spPr>
              <a:solidFill>
                <a:schemeClr val="accent6">
                  <a:lumMod val="60000"/>
                  <a:lumOff val="40000"/>
                </a:schemeClr>
              </a:solidFill>
              <a:ln w="31750" cmpd="sng">
                <a:solidFill>
                  <a:schemeClr val="accent6">
                    <a:lumMod val="60000"/>
                    <a:lumOff val="40000"/>
                  </a:schemeClr>
                </a:solidFill>
              </a:ln>
            </c:spPr>
          </c:dPt>
          <c:val>
            <c:numRef>
              <c:f>'Hoe gezond is uw bedrijf'!$B$63:$D$63</c:f>
              <c:numCache>
                <c:formatCode>0</c:formatCode>
                <c:ptCount val="3"/>
                <c:pt idx="0">
                  <c:v>700</c:v>
                </c:pt>
                <c:pt idx="1">
                  <c:v>0.10000000000002274</c:v>
                </c:pt>
                <c:pt idx="2">
                  <c:v>699.9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167" l="0.70000000000000062" r="0.70000000000000062" t="0.7500000000000016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400050</xdr:colOff>
      <xdr:row>3</xdr:row>
      <xdr:rowOff>76200</xdr:rowOff>
    </xdr:from>
    <xdr:to>
      <xdr:col>12</xdr:col>
      <xdr:colOff>133350</xdr:colOff>
      <xdr:row>25</xdr:row>
      <xdr:rowOff>85725</xdr:rowOff>
    </xdr:to>
    <xdr:graphicFrame macro="">
      <xdr:nvGraphicFramePr>
        <xdr:cNvPr id="2055"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28575</xdr:colOff>
      <xdr:row>4</xdr:row>
      <xdr:rowOff>57150</xdr:rowOff>
    </xdr:from>
    <xdr:to>
      <xdr:col>23</xdr:col>
      <xdr:colOff>266700</xdr:colOff>
      <xdr:row>26</xdr:row>
      <xdr:rowOff>85725</xdr:rowOff>
    </xdr:to>
    <xdr:graphicFrame macro="">
      <xdr:nvGraphicFramePr>
        <xdr:cNvPr id="205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66676</xdr:colOff>
      <xdr:row>5</xdr:row>
      <xdr:rowOff>171450</xdr:rowOff>
    </xdr:from>
    <xdr:to>
      <xdr:col>18</xdr:col>
      <xdr:colOff>190501</xdr:colOff>
      <xdr:row>15</xdr:row>
      <xdr:rowOff>47625</xdr:rowOff>
    </xdr:to>
    <xdr:cxnSp macro="">
      <xdr:nvCxnSpPr>
        <xdr:cNvPr id="8" name="Rechte verbindingslijn met pijl 7"/>
        <xdr:cNvCxnSpPr/>
      </xdr:nvCxnSpPr>
      <xdr:spPr>
        <a:xfrm rot="16200000" flipV="1">
          <a:off x="9906001" y="1647825"/>
          <a:ext cx="1781175" cy="733425"/>
        </a:xfrm>
        <a:prstGeom prst="straightConnector1">
          <a:avLst/>
        </a:prstGeom>
        <a:ln w="571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6</xdr:row>
      <xdr:rowOff>47624</xdr:rowOff>
    </xdr:from>
    <xdr:to>
      <xdr:col>16</xdr:col>
      <xdr:colOff>28575</xdr:colOff>
      <xdr:row>10</xdr:row>
      <xdr:rowOff>152399</xdr:rowOff>
    </xdr:to>
    <xdr:sp macro="" textlink="">
      <xdr:nvSpPr>
        <xdr:cNvPr id="9" name="Tekstvak 8"/>
        <xdr:cNvSpPr txBox="1"/>
      </xdr:nvSpPr>
      <xdr:spPr>
        <a:xfrm>
          <a:off x="7896225" y="1190624"/>
          <a:ext cx="18859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NL" sz="1100" b="1" baseline="0" smtClean="0">
              <a:solidFill>
                <a:schemeClr val="dk1"/>
              </a:solidFill>
              <a:latin typeface="+mn-lt"/>
              <a:ea typeface="+mn-ea"/>
              <a:cs typeface="+mn-cs"/>
            </a:rPr>
            <a:t>Crises</a:t>
          </a:r>
        </a:p>
        <a:p>
          <a:r>
            <a:rPr lang="nl-NL" sz="1100" baseline="0" smtClean="0">
              <a:solidFill>
                <a:schemeClr val="dk1"/>
              </a:solidFill>
              <a:latin typeface="+mn-lt"/>
              <a:ea typeface="+mn-ea"/>
              <a:cs typeface="+mn-cs"/>
            </a:rPr>
            <a:t>•buitenwacht bemoeit ermee</a:t>
          </a:r>
        </a:p>
        <a:p>
          <a:r>
            <a:rPr lang="nl-NL" sz="1100" baseline="0" smtClean="0">
              <a:solidFill>
                <a:schemeClr val="dk1"/>
              </a:solidFill>
              <a:latin typeface="+mn-lt"/>
              <a:ea typeface="+mn-ea"/>
              <a:cs typeface="+mn-cs"/>
            </a:rPr>
            <a:t>•topmensen gaan weg</a:t>
          </a:r>
        </a:p>
        <a:p>
          <a:r>
            <a:rPr lang="nl-NL" sz="1100" baseline="0" smtClean="0">
              <a:solidFill>
                <a:schemeClr val="dk1"/>
              </a:solidFill>
              <a:latin typeface="+mn-lt"/>
              <a:ea typeface="+mn-ea"/>
              <a:cs typeface="+mn-cs"/>
            </a:rPr>
            <a:t>•interim-manager treedt aan</a:t>
          </a:r>
        </a:p>
        <a:p>
          <a:endParaRPr lang="nl-NL" sz="1100"/>
        </a:p>
      </xdr:txBody>
    </xdr:sp>
    <xdr:clientData/>
  </xdr:twoCellAnchor>
  <xdr:twoCellAnchor>
    <xdr:from>
      <xdr:col>13</xdr:col>
      <xdr:colOff>76200</xdr:colOff>
      <xdr:row>20</xdr:row>
      <xdr:rowOff>38100</xdr:rowOff>
    </xdr:from>
    <xdr:to>
      <xdr:col>16</xdr:col>
      <xdr:colOff>257175</xdr:colOff>
      <xdr:row>25</xdr:row>
      <xdr:rowOff>9525</xdr:rowOff>
    </xdr:to>
    <xdr:sp macro="" textlink="">
      <xdr:nvSpPr>
        <xdr:cNvPr id="10" name="Tekstvak 9"/>
        <xdr:cNvSpPr txBox="1"/>
      </xdr:nvSpPr>
      <xdr:spPr>
        <a:xfrm>
          <a:off x="8001000" y="3848100"/>
          <a:ext cx="200977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NL" sz="1100" baseline="0" smtClean="0">
              <a:solidFill>
                <a:schemeClr val="dk1"/>
              </a:solidFill>
              <a:latin typeface="+mn-lt"/>
              <a:ea typeface="+mn-ea"/>
              <a:cs typeface="+mn-cs"/>
            </a:rPr>
            <a:t>•1sterode cijfers</a:t>
          </a:r>
        </a:p>
        <a:p>
          <a:r>
            <a:rPr lang="nl-NL" sz="1100" baseline="0" smtClean="0">
              <a:solidFill>
                <a:schemeClr val="dk1"/>
              </a:solidFill>
              <a:latin typeface="+mn-lt"/>
              <a:ea typeface="+mn-ea"/>
              <a:cs typeface="+mn-cs"/>
            </a:rPr>
            <a:t>•1stepdm’saan einde lifecycle</a:t>
          </a:r>
        </a:p>
        <a:p>
          <a:r>
            <a:rPr lang="nl-NL" sz="1100" baseline="0" smtClean="0">
              <a:solidFill>
                <a:schemeClr val="dk1"/>
              </a:solidFill>
              <a:latin typeface="+mn-lt"/>
              <a:ea typeface="+mn-ea"/>
              <a:cs typeface="+mn-cs"/>
            </a:rPr>
            <a:t>•spanning in RvB</a:t>
          </a:r>
        </a:p>
        <a:p>
          <a:r>
            <a:rPr lang="nl-NL" sz="1100" baseline="0" smtClean="0">
              <a:solidFill>
                <a:schemeClr val="dk1"/>
              </a:solidFill>
              <a:latin typeface="+mn-lt"/>
              <a:ea typeface="+mn-ea"/>
              <a:cs typeface="+mn-cs"/>
            </a:rPr>
            <a:t>•intern informeel circuit</a:t>
          </a:r>
        </a:p>
        <a:p>
          <a:r>
            <a:rPr lang="nl-NL" sz="1100" baseline="0" smtClean="0">
              <a:solidFill>
                <a:schemeClr val="dk1"/>
              </a:solidFill>
              <a:latin typeface="+mn-lt"/>
              <a:ea typeface="+mn-ea"/>
              <a:cs typeface="+mn-cs"/>
            </a:rPr>
            <a:t>•verloop potentials</a:t>
          </a:r>
        </a:p>
      </xdr:txBody>
    </xdr:sp>
    <xdr:clientData/>
  </xdr:twoCellAnchor>
  <xdr:twoCellAnchor>
    <xdr:from>
      <xdr:col>3</xdr:col>
      <xdr:colOff>361950</xdr:colOff>
      <xdr:row>5</xdr:row>
      <xdr:rowOff>85725</xdr:rowOff>
    </xdr:from>
    <xdr:to>
      <xdr:col>8</xdr:col>
      <xdr:colOff>590550</xdr:colOff>
      <xdr:row>22</xdr:row>
      <xdr:rowOff>66675</xdr:rowOff>
    </xdr:to>
    <xdr:sp macro="" textlink="">
      <xdr:nvSpPr>
        <xdr:cNvPr id="11" name="7-punts ster 10"/>
        <xdr:cNvSpPr/>
      </xdr:nvSpPr>
      <xdr:spPr>
        <a:xfrm>
          <a:off x="2190750" y="1038225"/>
          <a:ext cx="3276600" cy="3219450"/>
        </a:xfrm>
        <a:prstGeom prst="star7">
          <a:avLst/>
        </a:prstGeom>
        <a:gradFill flip="none" rotWithShape="1">
          <a:gsLst>
            <a:gs pos="100000">
              <a:srgbClr val="38BD19">
                <a:alpha val="50000"/>
              </a:srgbClr>
            </a:gs>
            <a:gs pos="75000">
              <a:srgbClr val="DE984A">
                <a:alpha val="50000"/>
              </a:srgbClr>
            </a:gs>
            <a:gs pos="25000">
              <a:srgbClr val="FF0000">
                <a:alpha val="79000"/>
              </a:srgbClr>
            </a:gs>
          </a:gsLst>
          <a:path path="shape">
            <a:fillToRect l="50000" t="50000" r="50000" b="50000"/>
          </a:path>
          <a:tileRect/>
        </a:gra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wsDr>
</file>

<file path=xl/drawings/drawing2.xml><?xml version="1.0" encoding="utf-8"?>
<c:userShapes xmlns:c="http://schemas.openxmlformats.org/drawingml/2006/chart">
  <cdr:relSizeAnchor xmlns:cdr="http://schemas.openxmlformats.org/drawingml/2006/chartDrawing">
    <cdr:from>
      <cdr:x>0.12812</cdr:x>
      <cdr:y>0.03837</cdr:y>
    </cdr:from>
    <cdr:to>
      <cdr:x>0.81032</cdr:x>
      <cdr:y>0.98646</cdr:y>
    </cdr:to>
    <cdr:sp macro="" textlink="">
      <cdr:nvSpPr>
        <cdr:cNvPr id="2" name="Ovaal 1"/>
        <cdr:cNvSpPr/>
      </cdr:nvSpPr>
      <cdr:spPr>
        <a:xfrm xmlns:a="http://schemas.openxmlformats.org/drawingml/2006/main">
          <a:off x="733425" y="161924"/>
          <a:ext cx="3905251" cy="4000501"/>
        </a:xfrm>
        <a:prstGeom xmlns:a="http://schemas.openxmlformats.org/drawingml/2006/main" prst="ellipse">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0.46589</cdr:x>
      <cdr:y>0.03386</cdr:y>
    </cdr:from>
    <cdr:to>
      <cdr:x>0.47255</cdr:x>
      <cdr:y>0.98646</cdr:y>
    </cdr:to>
    <cdr:sp macro="" textlink="">
      <cdr:nvSpPr>
        <cdr:cNvPr id="4" name="Rechte verbindingslijn 3"/>
        <cdr:cNvSpPr/>
      </cdr:nvSpPr>
      <cdr:spPr>
        <a:xfrm xmlns:a="http://schemas.openxmlformats.org/drawingml/2006/main" rot="5400000">
          <a:off x="676276" y="2133601"/>
          <a:ext cx="4019550" cy="38100"/>
        </a:xfrm>
        <a:prstGeom xmlns:a="http://schemas.openxmlformats.org/drawingml/2006/main" prst="line">
          <a:avLst/>
        </a:prstGeom>
        <a:ln xmlns:a="http://schemas.openxmlformats.org/drawingml/2006/main">
          <a:no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0.13644</cdr:x>
      <cdr:y>0.4921</cdr:y>
    </cdr:from>
    <cdr:to>
      <cdr:x>0.80532</cdr:x>
      <cdr:y>0.49887</cdr:y>
    </cdr:to>
    <cdr:sp macro="" textlink="">
      <cdr:nvSpPr>
        <cdr:cNvPr id="6" name="Rechte verbindingslijn 5"/>
        <cdr:cNvSpPr/>
      </cdr:nvSpPr>
      <cdr:spPr>
        <a:xfrm xmlns:a="http://schemas.openxmlformats.org/drawingml/2006/main">
          <a:off x="781051" y="2076451"/>
          <a:ext cx="3829050" cy="285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0.83195</cdr:x>
      <cdr:y>0.47178</cdr:y>
    </cdr:from>
    <cdr:to>
      <cdr:x>0.90849</cdr:x>
      <cdr:y>0.53047</cdr:y>
    </cdr:to>
    <cdr:sp macro="" textlink="">
      <cdr:nvSpPr>
        <cdr:cNvPr id="9" name="Tekstvak 8"/>
        <cdr:cNvSpPr txBox="1"/>
      </cdr:nvSpPr>
      <cdr:spPr>
        <a:xfrm xmlns:a="http://schemas.openxmlformats.org/drawingml/2006/main">
          <a:off x="4762501" y="1990726"/>
          <a:ext cx="4381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NL"/>
        </a:p>
      </cdr:txBody>
    </cdr:sp>
  </cdr:relSizeAnchor>
  <cdr:relSizeAnchor xmlns:cdr="http://schemas.openxmlformats.org/drawingml/2006/chartDrawing">
    <cdr:from>
      <cdr:x>0.69551</cdr:x>
      <cdr:y>0.46727</cdr:y>
    </cdr:from>
    <cdr:to>
      <cdr:x>0.797</cdr:x>
      <cdr:y>0.53273</cdr:y>
    </cdr:to>
    <cdr:sp macro="" textlink="">
      <cdr:nvSpPr>
        <cdr:cNvPr id="10" name="Tekstvak 9"/>
        <cdr:cNvSpPr txBox="1"/>
      </cdr:nvSpPr>
      <cdr:spPr>
        <a:xfrm xmlns:a="http://schemas.openxmlformats.org/drawingml/2006/main">
          <a:off x="3981451" y="1971676"/>
          <a:ext cx="581024"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a:t>11:15</a:t>
          </a:r>
        </a:p>
      </cdr:txBody>
    </cdr:sp>
  </cdr:relSizeAnchor>
  <cdr:relSizeAnchor xmlns:cdr="http://schemas.openxmlformats.org/drawingml/2006/chartDrawing">
    <cdr:from>
      <cdr:x>0.4193</cdr:x>
      <cdr:y>0.89391</cdr:y>
    </cdr:from>
    <cdr:to>
      <cdr:x>0.5208</cdr:x>
      <cdr:y>0.95937</cdr:y>
    </cdr:to>
    <cdr:sp macro="" textlink="">
      <cdr:nvSpPr>
        <cdr:cNvPr id="12" name="Tekstvak 1"/>
        <cdr:cNvSpPr txBox="1"/>
      </cdr:nvSpPr>
      <cdr:spPr>
        <a:xfrm xmlns:a="http://schemas.openxmlformats.org/drawingml/2006/main">
          <a:off x="2400300" y="3771900"/>
          <a:ext cx="581024"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11:30</a:t>
          </a:r>
        </a:p>
      </cdr:txBody>
    </cdr:sp>
  </cdr:relSizeAnchor>
  <cdr:relSizeAnchor xmlns:cdr="http://schemas.openxmlformats.org/drawingml/2006/chartDrawing">
    <cdr:from>
      <cdr:x>0.14309</cdr:x>
      <cdr:y>0.4605</cdr:y>
    </cdr:from>
    <cdr:to>
      <cdr:x>0.24459</cdr:x>
      <cdr:y>0.52596</cdr:y>
    </cdr:to>
    <cdr:sp macro="" textlink="">
      <cdr:nvSpPr>
        <cdr:cNvPr id="11" name="Tekstvak 1"/>
        <cdr:cNvSpPr txBox="1"/>
      </cdr:nvSpPr>
      <cdr:spPr>
        <a:xfrm xmlns:a="http://schemas.openxmlformats.org/drawingml/2006/main">
          <a:off x="819150" y="1943100"/>
          <a:ext cx="581024"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11:45</a:t>
          </a:r>
        </a:p>
      </cdr:txBody>
    </cdr:sp>
  </cdr:relSizeAnchor>
  <cdr:relSizeAnchor xmlns:cdr="http://schemas.openxmlformats.org/drawingml/2006/chartDrawing">
    <cdr:from>
      <cdr:x>0.4193</cdr:x>
      <cdr:y>0.06321</cdr:y>
    </cdr:from>
    <cdr:to>
      <cdr:x>0.5208</cdr:x>
      <cdr:y>0.12867</cdr:y>
    </cdr:to>
    <cdr:sp macro="" textlink="">
      <cdr:nvSpPr>
        <cdr:cNvPr id="13" name="Tekstvak 1"/>
        <cdr:cNvSpPr txBox="1"/>
      </cdr:nvSpPr>
      <cdr:spPr>
        <a:xfrm xmlns:a="http://schemas.openxmlformats.org/drawingml/2006/main">
          <a:off x="2400300" y="266700"/>
          <a:ext cx="581024"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a:t>12:00</a:t>
          </a:r>
        </a:p>
      </cdr:txBody>
    </cdr:sp>
  </cdr:relSizeAnchor>
  <cdr:relSizeAnchor xmlns:cdr="http://schemas.openxmlformats.org/drawingml/2006/chartDrawing">
    <cdr:from>
      <cdr:x>0.5208</cdr:x>
      <cdr:y>0.27991</cdr:y>
    </cdr:from>
    <cdr:to>
      <cdr:x>0.72047</cdr:x>
      <cdr:y>0.34537</cdr:y>
    </cdr:to>
    <cdr:sp macro="" textlink="">
      <cdr:nvSpPr>
        <cdr:cNvPr id="14" name="Tekstvak 1"/>
        <cdr:cNvSpPr txBox="1"/>
      </cdr:nvSpPr>
      <cdr:spPr>
        <a:xfrm xmlns:a="http://schemas.openxmlformats.org/drawingml/2006/main">
          <a:off x="2981325" y="1181100"/>
          <a:ext cx="11430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a:t>Innoveren</a:t>
          </a:r>
        </a:p>
        <a:p xmlns:a="http://schemas.openxmlformats.org/drawingml/2006/main">
          <a:endParaRPr lang="nl-NL" sz="1100"/>
        </a:p>
      </cdr:txBody>
    </cdr:sp>
  </cdr:relSizeAnchor>
  <cdr:relSizeAnchor xmlns:cdr="http://schemas.openxmlformats.org/drawingml/2006/chartDrawing">
    <cdr:from>
      <cdr:x>0.52246</cdr:x>
      <cdr:y>0.65688</cdr:y>
    </cdr:from>
    <cdr:to>
      <cdr:x>0.72213</cdr:x>
      <cdr:y>0.72235</cdr:y>
    </cdr:to>
    <cdr:sp macro="" textlink="">
      <cdr:nvSpPr>
        <cdr:cNvPr id="15" name="Tekstvak 1"/>
        <cdr:cNvSpPr txBox="1"/>
      </cdr:nvSpPr>
      <cdr:spPr>
        <a:xfrm xmlns:a="http://schemas.openxmlformats.org/drawingml/2006/main">
          <a:off x="2990850" y="2771775"/>
          <a:ext cx="11430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aseline="0" smtClean="0">
              <a:latin typeface="Calibri"/>
              <a:ea typeface="+mn-ea"/>
              <a:cs typeface="+mn-cs"/>
            </a:rPr>
            <a:t>Revitaliseren</a:t>
          </a:r>
          <a:endParaRPr lang="nl-NL" sz="1100"/>
        </a:p>
      </cdr:txBody>
    </cdr:sp>
  </cdr:relSizeAnchor>
  <cdr:relSizeAnchor xmlns:cdr="http://schemas.openxmlformats.org/drawingml/2006/chartDrawing">
    <cdr:from>
      <cdr:x>0.23461</cdr:x>
      <cdr:y>0.67269</cdr:y>
    </cdr:from>
    <cdr:to>
      <cdr:x>0.43428</cdr:x>
      <cdr:y>0.73815</cdr:y>
    </cdr:to>
    <cdr:sp macro="" textlink="">
      <cdr:nvSpPr>
        <cdr:cNvPr id="16" name="Tekstvak 1"/>
        <cdr:cNvSpPr txBox="1"/>
      </cdr:nvSpPr>
      <cdr:spPr>
        <a:xfrm xmlns:a="http://schemas.openxmlformats.org/drawingml/2006/main">
          <a:off x="1343025" y="2838450"/>
          <a:ext cx="11430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aseline="0" smtClean="0">
              <a:latin typeface="Calibri"/>
              <a:ea typeface="+mn-ea"/>
              <a:cs typeface="+mn-cs"/>
            </a:rPr>
            <a:t>Reorganiseren</a:t>
          </a:r>
          <a:endParaRPr lang="nl-NL" sz="1100"/>
        </a:p>
      </cdr:txBody>
    </cdr:sp>
  </cdr:relSizeAnchor>
  <cdr:relSizeAnchor xmlns:cdr="http://schemas.openxmlformats.org/drawingml/2006/chartDrawing">
    <cdr:from>
      <cdr:x>0.21631</cdr:x>
      <cdr:y>0.30023</cdr:y>
    </cdr:from>
    <cdr:to>
      <cdr:x>0.41597</cdr:x>
      <cdr:y>0.36569</cdr:y>
    </cdr:to>
    <cdr:sp macro="" textlink="">
      <cdr:nvSpPr>
        <cdr:cNvPr id="17" name="Tekstvak 1"/>
        <cdr:cNvSpPr txBox="1"/>
      </cdr:nvSpPr>
      <cdr:spPr>
        <a:xfrm xmlns:a="http://schemas.openxmlformats.org/drawingml/2006/main">
          <a:off x="1238250" y="1266825"/>
          <a:ext cx="11430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baseline="0" smtClean="0">
              <a:latin typeface="Calibri"/>
              <a:ea typeface="+mn-ea"/>
              <a:cs typeface="+mn-cs"/>
            </a:rPr>
            <a:t>Herstructureren</a:t>
          </a:r>
          <a:endParaRPr lang="nl-NL" sz="1100"/>
        </a:p>
      </cdr:txBody>
    </cdr:sp>
  </cdr:relSizeAnchor>
  <cdr:relSizeAnchor xmlns:cdr="http://schemas.openxmlformats.org/drawingml/2006/chartDrawing">
    <cdr:from>
      <cdr:x>0.30449</cdr:x>
      <cdr:y>0.20767</cdr:y>
    </cdr:from>
    <cdr:to>
      <cdr:x>0.42263</cdr:x>
      <cdr:y>0.27314</cdr:y>
    </cdr:to>
    <cdr:sp macro="" textlink="">
      <cdr:nvSpPr>
        <cdr:cNvPr id="18" name="Tekstvak 1"/>
        <cdr:cNvSpPr txBox="1"/>
      </cdr:nvSpPr>
      <cdr:spPr>
        <a:xfrm xmlns:a="http://schemas.openxmlformats.org/drawingml/2006/main">
          <a:off x="1743061" y="876279"/>
          <a:ext cx="676290" cy="2762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a:t>5 voor 12</a:t>
          </a:r>
        </a:p>
      </cdr:txBody>
    </cdr:sp>
  </cdr:relSizeAnchor>
  <cdr:relSizeAnchor xmlns:cdr="http://schemas.openxmlformats.org/drawingml/2006/chartDrawing">
    <cdr:from>
      <cdr:x>0.22463</cdr:x>
      <cdr:y>0.02032</cdr:y>
    </cdr:from>
    <cdr:to>
      <cdr:x>0.41597</cdr:x>
      <cdr:y>0.08578</cdr:y>
    </cdr:to>
    <cdr:sp macro="" textlink="">
      <cdr:nvSpPr>
        <cdr:cNvPr id="19" name="Tekstvak 1"/>
        <cdr:cNvSpPr txBox="1"/>
      </cdr:nvSpPr>
      <cdr:spPr>
        <a:xfrm xmlns:a="http://schemas.openxmlformats.org/drawingml/2006/main">
          <a:off x="1285876" y="85725"/>
          <a:ext cx="1095373"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nl-NL" sz="1100"/>
            <a:t>Sterfhuis?</a:t>
          </a:r>
        </a:p>
      </cdr:txBody>
    </cdr:sp>
  </cdr:relSizeAnchor>
  <cdr:relSizeAnchor xmlns:cdr="http://schemas.openxmlformats.org/drawingml/2006/chartDrawing">
    <cdr:from>
      <cdr:x>0.46922</cdr:x>
      <cdr:y>0.04289</cdr:y>
    </cdr:from>
    <cdr:to>
      <cdr:x>0.47088</cdr:x>
      <cdr:y>0.9842</cdr:y>
    </cdr:to>
    <cdr:sp macro="" textlink="">
      <cdr:nvSpPr>
        <cdr:cNvPr id="21" name="Rechte verbindingslijn 20"/>
        <cdr:cNvSpPr/>
      </cdr:nvSpPr>
      <cdr:spPr>
        <a:xfrm xmlns:a="http://schemas.openxmlformats.org/drawingml/2006/main" rot="5400000">
          <a:off x="2686052" y="180976"/>
          <a:ext cx="9525" cy="397192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ofm@wxs.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showRowColHeaders="0" tabSelected="1" showRuler="0" showWhiteSpace="0" view="pageLayout" topLeftCell="B1" zoomScaleNormal="100" zoomScaleSheetLayoutView="100" workbookViewId="0">
      <selection activeCell="F1" sqref="F1"/>
    </sheetView>
  </sheetViews>
  <sheetFormatPr defaultColWidth="40.5703125" defaultRowHeight="39" customHeight="1" x14ac:dyDescent="0.25"/>
  <cols>
    <col min="1" max="1" width="2.140625" hidden="1" customWidth="1"/>
    <col min="2" max="2" width="2.28515625" customWidth="1"/>
    <col min="3" max="4" width="4" style="7" customWidth="1"/>
    <col min="5" max="5" width="4.7109375" style="2" customWidth="1"/>
    <col min="6" max="6" width="65.42578125" customWidth="1"/>
    <col min="7" max="7" width="11.140625" customWidth="1"/>
    <col min="8" max="8" width="8" hidden="1" customWidth="1"/>
    <col min="9" max="9" width="13.7109375" hidden="1" customWidth="1"/>
  </cols>
  <sheetData>
    <row r="1" spans="1:9" ht="34.5" customHeight="1" x14ac:dyDescent="0.25">
      <c r="C1" s="7" t="s">
        <v>107</v>
      </c>
      <c r="D1" s="3" t="s">
        <v>109</v>
      </c>
      <c r="E1" s="18" t="s">
        <v>106</v>
      </c>
      <c r="F1" s="19"/>
      <c r="G1" s="19"/>
      <c r="H1" s="19"/>
      <c r="I1" s="20"/>
    </row>
    <row r="2" spans="1:9" ht="66.75" customHeight="1" x14ac:dyDescent="0.25">
      <c r="C2" s="7" t="s">
        <v>108</v>
      </c>
      <c r="E2" s="39" t="s">
        <v>116</v>
      </c>
      <c r="F2" s="40"/>
      <c r="G2" s="40"/>
      <c r="H2" s="37"/>
      <c r="I2" s="38"/>
    </row>
    <row r="3" spans="1:9" ht="18.75" customHeight="1" x14ac:dyDescent="0.25">
      <c r="C3" s="7" t="s">
        <v>109</v>
      </c>
      <c r="E3" s="21"/>
      <c r="F3" s="22"/>
      <c r="G3" s="23"/>
      <c r="H3" s="23"/>
      <c r="I3" s="24"/>
    </row>
    <row r="4" spans="1:9" ht="15" x14ac:dyDescent="0.25">
      <c r="C4" s="7">
        <v>100</v>
      </c>
      <c r="E4" s="25" t="s">
        <v>98</v>
      </c>
      <c r="F4" s="4" t="s">
        <v>0</v>
      </c>
      <c r="G4" s="5"/>
      <c r="H4" s="26"/>
      <c r="I4" s="27"/>
    </row>
    <row r="5" spans="1:9" ht="28.35" customHeight="1" x14ac:dyDescent="0.25">
      <c r="A5">
        <f>IF(G5="Ja",1,0)</f>
        <v>0</v>
      </c>
      <c r="D5" s="7">
        <f>IF(G5="Ja",0,IF(G5="Nee",20,IF(G5="Onbekend",10,0)))</f>
        <v>20</v>
      </c>
      <c r="E5" s="28" t="s">
        <v>1</v>
      </c>
      <c r="F5" s="29" t="s">
        <v>2</v>
      </c>
      <c r="G5" s="30" t="s">
        <v>108</v>
      </c>
      <c r="H5" s="23"/>
      <c r="I5" s="24"/>
    </row>
    <row r="6" spans="1:9" ht="28.35" customHeight="1" x14ac:dyDescent="0.25">
      <c r="A6">
        <f t="shared" ref="A6:A62" si="0">IF(G6="Ja",1,0)</f>
        <v>0</v>
      </c>
      <c r="D6" s="7">
        <f>IF(G6="Ja",0,IF(G6="Nee",20,IF(G6="Onbekend",10,0)))</f>
        <v>20</v>
      </c>
      <c r="E6" s="28" t="s">
        <v>3</v>
      </c>
      <c r="F6" s="29" t="s">
        <v>4</v>
      </c>
      <c r="G6" s="30" t="s">
        <v>108</v>
      </c>
      <c r="H6" s="23"/>
      <c r="I6" s="24"/>
    </row>
    <row r="7" spans="1:9" ht="28.35" customHeight="1" x14ac:dyDescent="0.25">
      <c r="A7">
        <f t="shared" si="0"/>
        <v>0</v>
      </c>
      <c r="D7" s="7">
        <f>IF(G7="Ja",0,IF(G7="Nee",20,IF(G7="Onbekend",10,0)))</f>
        <v>20</v>
      </c>
      <c r="E7" s="28" t="s">
        <v>5</v>
      </c>
      <c r="F7" s="29" t="s">
        <v>6</v>
      </c>
      <c r="G7" s="30" t="s">
        <v>108</v>
      </c>
      <c r="H7" s="23"/>
      <c r="I7" s="24"/>
    </row>
    <row r="8" spans="1:9" ht="28.35" customHeight="1" x14ac:dyDescent="0.25">
      <c r="A8">
        <f t="shared" si="0"/>
        <v>0</v>
      </c>
      <c r="D8" s="7">
        <f>IF(G8="Ja",0,IF(G8="Nee",20,IF(G8="Onbekend",10,0)))</f>
        <v>20</v>
      </c>
      <c r="E8" s="28" t="s">
        <v>7</v>
      </c>
      <c r="F8" s="29" t="s">
        <v>8</v>
      </c>
      <c r="G8" s="30" t="s">
        <v>108</v>
      </c>
      <c r="H8" s="23"/>
      <c r="I8" s="24"/>
    </row>
    <row r="9" spans="1:9" ht="28.35" customHeight="1" x14ac:dyDescent="0.25">
      <c r="A9">
        <f t="shared" si="0"/>
        <v>0</v>
      </c>
      <c r="D9" s="7">
        <f>IF(G9="Ja",0,IF(G9="Nee",20,IF(G9="Onbekend",10,0)))</f>
        <v>20</v>
      </c>
      <c r="E9" s="28" t="s">
        <v>9</v>
      </c>
      <c r="F9" s="29" t="s">
        <v>10</v>
      </c>
      <c r="G9" s="30" t="s">
        <v>108</v>
      </c>
      <c r="H9" s="23"/>
      <c r="I9" s="24"/>
    </row>
    <row r="10" spans="1:9" ht="13.5" customHeight="1" x14ac:dyDescent="0.25">
      <c r="A10">
        <f t="shared" si="0"/>
        <v>0</v>
      </c>
      <c r="E10" s="21"/>
      <c r="F10" s="31"/>
      <c r="G10" s="23"/>
      <c r="H10" s="23"/>
      <c r="I10" s="24"/>
    </row>
    <row r="11" spans="1:9" ht="15" x14ac:dyDescent="0.25">
      <c r="A11">
        <f t="shared" si="0"/>
        <v>0</v>
      </c>
      <c r="C11" s="7">
        <v>100</v>
      </c>
      <c r="E11" s="25" t="s">
        <v>99</v>
      </c>
      <c r="F11" s="6" t="s">
        <v>11</v>
      </c>
      <c r="G11" s="5"/>
      <c r="H11" s="26"/>
      <c r="I11" s="27"/>
    </row>
    <row r="12" spans="1:9" ht="28.35" customHeight="1" x14ac:dyDescent="0.25">
      <c r="A12">
        <f t="shared" si="0"/>
        <v>0</v>
      </c>
      <c r="D12" s="7">
        <f>IF(G12="Ja",0,IF(G12="Nee",25,IF(G12="Onbekend",10,0)))</f>
        <v>25</v>
      </c>
      <c r="E12" s="28" t="s">
        <v>12</v>
      </c>
      <c r="F12" s="29" t="s">
        <v>13</v>
      </c>
      <c r="G12" s="30" t="s">
        <v>108</v>
      </c>
      <c r="H12" s="23"/>
      <c r="I12" s="24"/>
    </row>
    <row r="13" spans="1:9" ht="28.35" customHeight="1" x14ac:dyDescent="0.25">
      <c r="A13">
        <f t="shared" si="0"/>
        <v>0</v>
      </c>
      <c r="D13" s="7">
        <f>IF(G13="Ja",0,IF(G13="Nee",25,IF(G13="Onbekend",10,0)))</f>
        <v>25</v>
      </c>
      <c r="E13" s="28" t="s">
        <v>14</v>
      </c>
      <c r="F13" s="29" t="s">
        <v>15</v>
      </c>
      <c r="G13" s="30" t="s">
        <v>108</v>
      </c>
      <c r="H13" s="23"/>
      <c r="I13" s="24"/>
    </row>
    <row r="14" spans="1:9" ht="28.35" customHeight="1" x14ac:dyDescent="0.25">
      <c r="A14">
        <f t="shared" si="0"/>
        <v>0</v>
      </c>
      <c r="D14" s="7">
        <f>IF(G14="Ja",0,IF(G14="Nee",25,IF(G14="Onbekend",10,0)))</f>
        <v>25</v>
      </c>
      <c r="E14" s="28" t="s">
        <v>16</v>
      </c>
      <c r="F14" s="29" t="s">
        <v>17</v>
      </c>
      <c r="G14" s="30" t="s">
        <v>108</v>
      </c>
      <c r="H14" s="23"/>
      <c r="I14" s="24"/>
    </row>
    <row r="15" spans="1:9" ht="28.35" customHeight="1" x14ac:dyDescent="0.25">
      <c r="A15">
        <f t="shared" si="0"/>
        <v>0</v>
      </c>
      <c r="D15" s="7">
        <f>IF(G15="Ja",0,IF(G15="Nee",25,IF(G15="Onbekend",10,0)))</f>
        <v>25</v>
      </c>
      <c r="E15" s="28" t="s">
        <v>18</v>
      </c>
      <c r="F15" s="29" t="s">
        <v>19</v>
      </c>
      <c r="G15" s="30" t="s">
        <v>108</v>
      </c>
      <c r="H15" s="23"/>
      <c r="I15" s="24"/>
    </row>
    <row r="16" spans="1:9" ht="12.75" customHeight="1" x14ac:dyDescent="0.25">
      <c r="A16">
        <f t="shared" si="0"/>
        <v>0</v>
      </c>
      <c r="E16" s="21"/>
      <c r="F16" s="31"/>
      <c r="G16" s="23"/>
      <c r="H16" s="23"/>
      <c r="I16" s="24"/>
    </row>
    <row r="17" spans="1:9" ht="15" x14ac:dyDescent="0.25">
      <c r="A17">
        <f t="shared" si="0"/>
        <v>0</v>
      </c>
      <c r="C17" s="7">
        <v>100</v>
      </c>
      <c r="E17" s="25" t="s">
        <v>100</v>
      </c>
      <c r="F17" s="6" t="s">
        <v>20</v>
      </c>
      <c r="G17" s="5"/>
      <c r="H17" s="26"/>
      <c r="I17" s="27"/>
    </row>
    <row r="18" spans="1:9" ht="28.35" customHeight="1" x14ac:dyDescent="0.25">
      <c r="A18">
        <f t="shared" si="0"/>
        <v>0</v>
      </c>
      <c r="D18" s="7">
        <f>IF(G18="Ja",0,IF(G18="Nee",12.5,IF(G18="Onbekend",5,0)))</f>
        <v>12.5</v>
      </c>
      <c r="E18" s="28" t="s">
        <v>21</v>
      </c>
      <c r="F18" s="29" t="s">
        <v>22</v>
      </c>
      <c r="G18" s="30" t="s">
        <v>108</v>
      </c>
      <c r="H18" s="23"/>
      <c r="I18" s="24"/>
    </row>
    <row r="19" spans="1:9" ht="28.35" customHeight="1" x14ac:dyDescent="0.25">
      <c r="A19">
        <f t="shared" si="0"/>
        <v>0</v>
      </c>
      <c r="D19" s="7">
        <f t="shared" ref="D19:D25" si="1">IF(G19="Ja",0,IF(G19="Nee",12.5,IF(G19="Onbekend",5,0)))</f>
        <v>12.5</v>
      </c>
      <c r="E19" s="28" t="s">
        <v>23</v>
      </c>
      <c r="F19" s="29" t="s">
        <v>24</v>
      </c>
      <c r="G19" s="30" t="s">
        <v>108</v>
      </c>
      <c r="H19" s="23"/>
      <c r="I19" s="24"/>
    </row>
    <row r="20" spans="1:9" ht="28.35" customHeight="1" x14ac:dyDescent="0.25">
      <c r="A20">
        <f t="shared" si="0"/>
        <v>0</v>
      </c>
      <c r="D20" s="7">
        <f t="shared" si="1"/>
        <v>12.5</v>
      </c>
      <c r="E20" s="28" t="s">
        <v>25</v>
      </c>
      <c r="F20" s="29" t="s">
        <v>26</v>
      </c>
      <c r="G20" s="30" t="s">
        <v>108</v>
      </c>
      <c r="H20" s="23"/>
      <c r="I20" s="24"/>
    </row>
    <row r="21" spans="1:9" ht="28.35" customHeight="1" x14ac:dyDescent="0.25">
      <c r="A21">
        <f t="shared" si="0"/>
        <v>0</v>
      </c>
      <c r="D21" s="7">
        <f t="shared" si="1"/>
        <v>12.5</v>
      </c>
      <c r="E21" s="28" t="s">
        <v>27</v>
      </c>
      <c r="F21" s="29" t="s">
        <v>28</v>
      </c>
      <c r="G21" s="30" t="s">
        <v>108</v>
      </c>
      <c r="H21" s="23"/>
      <c r="I21" s="24"/>
    </row>
    <row r="22" spans="1:9" ht="28.35" customHeight="1" x14ac:dyDescent="0.25">
      <c r="A22">
        <f t="shared" si="0"/>
        <v>0</v>
      </c>
      <c r="D22" s="7">
        <f t="shared" si="1"/>
        <v>12.5</v>
      </c>
      <c r="E22" s="28" t="s">
        <v>29</v>
      </c>
      <c r="F22" s="29" t="s">
        <v>30</v>
      </c>
      <c r="G22" s="30" t="s">
        <v>108</v>
      </c>
      <c r="H22" s="23"/>
      <c r="I22" s="24"/>
    </row>
    <row r="23" spans="1:9" ht="28.35" customHeight="1" x14ac:dyDescent="0.25">
      <c r="A23">
        <f t="shared" si="0"/>
        <v>0</v>
      </c>
      <c r="D23" s="7">
        <f t="shared" si="1"/>
        <v>12.5</v>
      </c>
      <c r="E23" s="28" t="s">
        <v>31</v>
      </c>
      <c r="F23" s="29" t="s">
        <v>32</v>
      </c>
      <c r="G23" s="30" t="s">
        <v>108</v>
      </c>
      <c r="H23" s="23"/>
      <c r="I23" s="24"/>
    </row>
    <row r="24" spans="1:9" ht="28.35" customHeight="1" x14ac:dyDescent="0.25">
      <c r="A24">
        <f t="shared" si="0"/>
        <v>0</v>
      </c>
      <c r="D24" s="7">
        <f t="shared" si="1"/>
        <v>12.5</v>
      </c>
      <c r="E24" s="28" t="s">
        <v>33</v>
      </c>
      <c r="F24" s="29" t="s">
        <v>34</v>
      </c>
      <c r="G24" s="30" t="s">
        <v>108</v>
      </c>
      <c r="H24" s="23"/>
      <c r="I24" s="24"/>
    </row>
    <row r="25" spans="1:9" ht="28.35" customHeight="1" x14ac:dyDescent="0.25">
      <c r="A25">
        <f t="shared" si="0"/>
        <v>0</v>
      </c>
      <c r="D25" s="7">
        <f t="shared" si="1"/>
        <v>12.5</v>
      </c>
      <c r="E25" s="28" t="s">
        <v>35</v>
      </c>
      <c r="F25" s="29" t="s">
        <v>36</v>
      </c>
      <c r="G25" s="30" t="s">
        <v>108</v>
      </c>
      <c r="H25" s="23"/>
      <c r="I25" s="24"/>
    </row>
    <row r="26" spans="1:9" ht="15" x14ac:dyDescent="0.25">
      <c r="A26">
        <f t="shared" si="0"/>
        <v>0</v>
      </c>
      <c r="E26" s="21"/>
      <c r="F26" s="31"/>
      <c r="G26" s="23"/>
      <c r="H26" s="23"/>
      <c r="I26" s="24"/>
    </row>
    <row r="27" spans="1:9" s="1" customFormat="1" ht="15" x14ac:dyDescent="0.25">
      <c r="A27">
        <f t="shared" si="0"/>
        <v>0</v>
      </c>
      <c r="C27" s="8">
        <v>100</v>
      </c>
      <c r="D27" s="8"/>
      <c r="E27" s="25" t="s">
        <v>101</v>
      </c>
      <c r="F27" s="6" t="s">
        <v>37</v>
      </c>
      <c r="G27" s="5"/>
      <c r="H27" s="26"/>
      <c r="I27" s="27"/>
    </row>
    <row r="28" spans="1:9" ht="28.35" customHeight="1" x14ac:dyDescent="0.25">
      <c r="A28">
        <f t="shared" si="0"/>
        <v>0</v>
      </c>
      <c r="D28" s="7">
        <f>IF(G28="Ja",0,IF(G28="Nee",14.28,IF(G28="Onbekend",7,0)))</f>
        <v>14.28</v>
      </c>
      <c r="E28" s="28" t="s">
        <v>38</v>
      </c>
      <c r="F28" s="29" t="s">
        <v>39</v>
      </c>
      <c r="G28" s="30" t="s">
        <v>108</v>
      </c>
      <c r="H28" s="23"/>
      <c r="I28" s="24"/>
    </row>
    <row r="29" spans="1:9" ht="28.35" customHeight="1" x14ac:dyDescent="0.25">
      <c r="A29">
        <f t="shared" si="0"/>
        <v>0</v>
      </c>
      <c r="D29" s="7">
        <f t="shared" ref="D29:D34" si="2">IF(G29="Ja",0,IF(G29="Nee",14.28,IF(G29="Onbekend",7,0)))</f>
        <v>14.28</v>
      </c>
      <c r="E29" s="28" t="s">
        <v>40</v>
      </c>
      <c r="F29" s="29" t="s">
        <v>41</v>
      </c>
      <c r="G29" s="30" t="s">
        <v>108</v>
      </c>
      <c r="H29" s="23"/>
      <c r="I29" s="24"/>
    </row>
    <row r="30" spans="1:9" ht="28.35" customHeight="1" x14ac:dyDescent="0.25">
      <c r="A30">
        <f t="shared" si="0"/>
        <v>0</v>
      </c>
      <c r="D30" s="7">
        <f t="shared" si="2"/>
        <v>14.28</v>
      </c>
      <c r="E30" s="28" t="s">
        <v>42</v>
      </c>
      <c r="F30" s="29" t="s">
        <v>43</v>
      </c>
      <c r="G30" s="30" t="s">
        <v>108</v>
      </c>
      <c r="H30" s="23"/>
      <c r="I30" s="24"/>
    </row>
    <row r="31" spans="1:9" ht="28.35" customHeight="1" x14ac:dyDescent="0.25">
      <c r="A31">
        <f t="shared" si="0"/>
        <v>0</v>
      </c>
      <c r="D31" s="7">
        <f t="shared" si="2"/>
        <v>14.28</v>
      </c>
      <c r="E31" s="28" t="s">
        <v>44</v>
      </c>
      <c r="F31" s="29" t="s">
        <v>45</v>
      </c>
      <c r="G31" s="30" t="s">
        <v>108</v>
      </c>
      <c r="H31" s="23"/>
      <c r="I31" s="24"/>
    </row>
    <row r="32" spans="1:9" ht="28.35" customHeight="1" x14ac:dyDescent="0.25">
      <c r="A32">
        <f t="shared" si="0"/>
        <v>0</v>
      </c>
      <c r="D32" s="7">
        <f t="shared" si="2"/>
        <v>14.28</v>
      </c>
      <c r="E32" s="28" t="s">
        <v>46</v>
      </c>
      <c r="F32" s="29" t="s">
        <v>47</v>
      </c>
      <c r="G32" s="30" t="s">
        <v>108</v>
      </c>
      <c r="H32" s="23"/>
      <c r="I32" s="24"/>
    </row>
    <row r="33" spans="1:9" ht="28.35" customHeight="1" x14ac:dyDescent="0.25">
      <c r="A33">
        <f t="shared" si="0"/>
        <v>0</v>
      </c>
      <c r="D33" s="7">
        <f t="shared" si="2"/>
        <v>14.28</v>
      </c>
      <c r="E33" s="28" t="s">
        <v>48</v>
      </c>
      <c r="F33" s="29" t="s">
        <v>49</v>
      </c>
      <c r="G33" s="30" t="s">
        <v>108</v>
      </c>
      <c r="H33" s="23"/>
      <c r="I33" s="24"/>
    </row>
    <row r="34" spans="1:9" ht="28.35" customHeight="1" x14ac:dyDescent="0.25">
      <c r="A34">
        <f t="shared" si="0"/>
        <v>0</v>
      </c>
      <c r="D34" s="7">
        <f t="shared" si="2"/>
        <v>14.28</v>
      </c>
      <c r="E34" s="28" t="s">
        <v>50</v>
      </c>
      <c r="F34" s="29" t="s">
        <v>51</v>
      </c>
      <c r="G34" s="30" t="s">
        <v>108</v>
      </c>
      <c r="H34" s="23"/>
      <c r="I34" s="24"/>
    </row>
    <row r="35" spans="1:9" ht="15" x14ac:dyDescent="0.25">
      <c r="A35">
        <f t="shared" si="0"/>
        <v>0</v>
      </c>
      <c r="E35" s="21"/>
      <c r="F35" s="31"/>
      <c r="G35" s="23"/>
      <c r="H35" s="23"/>
      <c r="I35" s="24"/>
    </row>
    <row r="36" spans="1:9" ht="15" x14ac:dyDescent="0.25">
      <c r="A36">
        <f t="shared" si="0"/>
        <v>0</v>
      </c>
      <c r="C36" s="7">
        <v>100</v>
      </c>
      <c r="E36" s="25" t="s">
        <v>102</v>
      </c>
      <c r="F36" s="6" t="s">
        <v>52</v>
      </c>
      <c r="G36" s="5"/>
      <c r="H36" s="26"/>
      <c r="I36" s="27"/>
    </row>
    <row r="37" spans="1:9" ht="28.35" customHeight="1" x14ac:dyDescent="0.25">
      <c r="A37">
        <f t="shared" si="0"/>
        <v>0</v>
      </c>
      <c r="D37" s="7">
        <f>IF(G37="Ja",0,IF(G37="Nee",20,IF(G37="Onbekend",10,0)))</f>
        <v>20</v>
      </c>
      <c r="E37" s="28" t="s">
        <v>53</v>
      </c>
      <c r="F37" s="29" t="s">
        <v>54</v>
      </c>
      <c r="G37" s="30" t="s">
        <v>108</v>
      </c>
      <c r="H37" s="23"/>
      <c r="I37" s="24"/>
    </row>
    <row r="38" spans="1:9" ht="28.35" customHeight="1" x14ac:dyDescent="0.25">
      <c r="A38">
        <f t="shared" si="0"/>
        <v>0</v>
      </c>
      <c r="D38" s="7">
        <f>IF(G38="Ja",0,IF(G38="Nee",20,IF(G38="Onbekend",10,0)))</f>
        <v>20</v>
      </c>
      <c r="E38" s="28" t="s">
        <v>55</v>
      </c>
      <c r="F38" s="29" t="s">
        <v>56</v>
      </c>
      <c r="G38" s="30" t="s">
        <v>108</v>
      </c>
      <c r="H38" s="23"/>
      <c r="I38" s="24"/>
    </row>
    <row r="39" spans="1:9" ht="28.35" customHeight="1" x14ac:dyDescent="0.25">
      <c r="A39">
        <f t="shared" si="0"/>
        <v>0</v>
      </c>
      <c r="D39" s="7">
        <f>IF(G39="Ja",0,IF(G39="Nee",20,IF(G39="Onbekend",10,0)))</f>
        <v>20</v>
      </c>
      <c r="E39" s="28" t="s">
        <v>57</v>
      </c>
      <c r="F39" s="29" t="s">
        <v>58</v>
      </c>
      <c r="G39" s="30" t="s">
        <v>108</v>
      </c>
      <c r="H39" s="23"/>
      <c r="I39" s="24"/>
    </row>
    <row r="40" spans="1:9" ht="28.35" customHeight="1" x14ac:dyDescent="0.25">
      <c r="A40">
        <f t="shared" si="0"/>
        <v>0</v>
      </c>
      <c r="D40" s="7">
        <f>IF(G40="Ja",0,IF(G40="Nee",20,IF(G40="Onbekend",10,0)))</f>
        <v>20</v>
      </c>
      <c r="E40" s="28" t="s">
        <v>59</v>
      </c>
      <c r="F40" s="29" t="s">
        <v>60</v>
      </c>
      <c r="G40" s="30" t="s">
        <v>108</v>
      </c>
      <c r="H40" s="23"/>
      <c r="I40" s="24"/>
    </row>
    <row r="41" spans="1:9" ht="28.35" customHeight="1" x14ac:dyDescent="0.25">
      <c r="A41">
        <f t="shared" si="0"/>
        <v>0</v>
      </c>
      <c r="D41" s="7">
        <f>IF(G41="Ja",0,IF(G41="Nee",20,IF(G41="Onbekend",10,0)))</f>
        <v>20</v>
      </c>
      <c r="E41" s="28" t="s">
        <v>61</v>
      </c>
      <c r="F41" s="29" t="s">
        <v>62</v>
      </c>
      <c r="G41" s="30" t="s">
        <v>108</v>
      </c>
      <c r="H41" s="23"/>
      <c r="I41" s="24"/>
    </row>
    <row r="42" spans="1:9" ht="13.5" customHeight="1" x14ac:dyDescent="0.25">
      <c r="A42">
        <f t="shared" si="0"/>
        <v>0</v>
      </c>
      <c r="E42" s="21"/>
      <c r="F42" s="31"/>
      <c r="G42" s="23"/>
      <c r="H42" s="23"/>
      <c r="I42" s="24"/>
    </row>
    <row r="43" spans="1:9" ht="15" x14ac:dyDescent="0.25">
      <c r="A43">
        <f t="shared" si="0"/>
        <v>0</v>
      </c>
      <c r="C43" s="7">
        <v>100</v>
      </c>
      <c r="E43" s="25" t="s">
        <v>103</v>
      </c>
      <c r="F43" s="6" t="s">
        <v>63</v>
      </c>
      <c r="G43" s="5"/>
      <c r="H43" s="26"/>
      <c r="I43" s="27"/>
    </row>
    <row r="44" spans="1:9" ht="28.35" customHeight="1" x14ac:dyDescent="0.25">
      <c r="A44">
        <f t="shared" si="0"/>
        <v>0</v>
      </c>
      <c r="D44" s="7">
        <f t="shared" ref="D44:D49" si="3">IF(G44="Ja",0,IF(G44="Nee",16.66,IF(G44="Onbekend",8,0)))</f>
        <v>16.66</v>
      </c>
      <c r="E44" s="28" t="s">
        <v>64</v>
      </c>
      <c r="F44" s="29" t="s">
        <v>65</v>
      </c>
      <c r="G44" s="30" t="s">
        <v>108</v>
      </c>
      <c r="H44" s="23"/>
      <c r="I44" s="24"/>
    </row>
    <row r="45" spans="1:9" ht="28.35" customHeight="1" x14ac:dyDescent="0.25">
      <c r="A45">
        <f t="shared" si="0"/>
        <v>0</v>
      </c>
      <c r="D45" s="7">
        <f t="shared" si="3"/>
        <v>16.66</v>
      </c>
      <c r="E45" s="28" t="s">
        <v>66</v>
      </c>
      <c r="F45" s="29" t="s">
        <v>67</v>
      </c>
      <c r="G45" s="30" t="s">
        <v>108</v>
      </c>
      <c r="H45" s="23"/>
      <c r="I45" s="24"/>
    </row>
    <row r="46" spans="1:9" ht="28.35" customHeight="1" x14ac:dyDescent="0.25">
      <c r="A46">
        <f t="shared" si="0"/>
        <v>0</v>
      </c>
      <c r="D46" s="7">
        <f t="shared" si="3"/>
        <v>16.66</v>
      </c>
      <c r="E46" s="28" t="s">
        <v>68</v>
      </c>
      <c r="F46" s="29" t="s">
        <v>69</v>
      </c>
      <c r="G46" s="30" t="s">
        <v>108</v>
      </c>
      <c r="H46" s="23"/>
      <c r="I46" s="24"/>
    </row>
    <row r="47" spans="1:9" ht="28.35" customHeight="1" x14ac:dyDescent="0.25">
      <c r="A47">
        <f t="shared" si="0"/>
        <v>0</v>
      </c>
      <c r="D47" s="7">
        <f t="shared" si="3"/>
        <v>16.66</v>
      </c>
      <c r="E47" s="28" t="s">
        <v>70</v>
      </c>
      <c r="F47" s="29" t="s">
        <v>71</v>
      </c>
      <c r="G47" s="30" t="s">
        <v>108</v>
      </c>
      <c r="H47" s="23"/>
      <c r="I47" s="24"/>
    </row>
    <row r="48" spans="1:9" ht="28.35" customHeight="1" x14ac:dyDescent="0.25">
      <c r="A48">
        <f t="shared" si="0"/>
        <v>0</v>
      </c>
      <c r="D48" s="7">
        <f t="shared" si="3"/>
        <v>16.66</v>
      </c>
      <c r="E48" s="28" t="s">
        <v>72</v>
      </c>
      <c r="F48" s="29" t="s">
        <v>73</v>
      </c>
      <c r="G48" s="30" t="s">
        <v>108</v>
      </c>
      <c r="H48" s="23"/>
      <c r="I48" s="24"/>
    </row>
    <row r="49" spans="1:9" ht="28.35" customHeight="1" x14ac:dyDescent="0.25">
      <c r="A49">
        <f t="shared" si="0"/>
        <v>0</v>
      </c>
      <c r="D49" s="7">
        <f t="shared" si="3"/>
        <v>16.66</v>
      </c>
      <c r="E49" s="28" t="s">
        <v>74</v>
      </c>
      <c r="F49" s="29" t="s">
        <v>75</v>
      </c>
      <c r="G49" s="30" t="s">
        <v>108</v>
      </c>
      <c r="H49" s="23"/>
      <c r="I49" s="24"/>
    </row>
    <row r="50" spans="1:9" ht="15" x14ac:dyDescent="0.25">
      <c r="A50">
        <f t="shared" si="0"/>
        <v>0</v>
      </c>
      <c r="E50" s="21"/>
      <c r="F50" s="31"/>
      <c r="G50" s="23"/>
      <c r="H50" s="23"/>
      <c r="I50" s="24"/>
    </row>
    <row r="51" spans="1:9" ht="15" x14ac:dyDescent="0.25">
      <c r="A51">
        <f t="shared" si="0"/>
        <v>0</v>
      </c>
      <c r="C51" s="7">
        <v>100</v>
      </c>
      <c r="E51" s="25" t="s">
        <v>104</v>
      </c>
      <c r="F51" s="6" t="s">
        <v>76</v>
      </c>
      <c r="G51" s="5"/>
      <c r="H51" s="26"/>
      <c r="I51" s="27"/>
    </row>
    <row r="52" spans="1:9" ht="28.35" customHeight="1" x14ac:dyDescent="0.25">
      <c r="A52">
        <f t="shared" si="0"/>
        <v>0</v>
      </c>
      <c r="D52" s="7">
        <f>IF(G52="Ja",0,IF(G52="Nee",9.09,IF(G52="Onbekend",5,0)))</f>
        <v>9.09</v>
      </c>
      <c r="E52" s="28" t="s">
        <v>77</v>
      </c>
      <c r="F52" s="29" t="s">
        <v>78</v>
      </c>
      <c r="G52" s="30" t="s">
        <v>108</v>
      </c>
      <c r="H52" s="23"/>
      <c r="I52" s="24"/>
    </row>
    <row r="53" spans="1:9" ht="28.35" customHeight="1" x14ac:dyDescent="0.25">
      <c r="A53">
        <f t="shared" si="0"/>
        <v>0</v>
      </c>
      <c r="D53" s="7">
        <f t="shared" ref="D53:D62" si="4">IF(G53="Ja",0,IF(G53="Nee",9.09,IF(G53="Onbekend",5,0)))</f>
        <v>9.09</v>
      </c>
      <c r="E53" s="28" t="s">
        <v>79</v>
      </c>
      <c r="F53" s="29" t="s">
        <v>80</v>
      </c>
      <c r="G53" s="30" t="s">
        <v>108</v>
      </c>
      <c r="H53" s="23"/>
      <c r="I53" s="24"/>
    </row>
    <row r="54" spans="1:9" ht="28.35" customHeight="1" x14ac:dyDescent="0.25">
      <c r="A54">
        <f t="shared" si="0"/>
        <v>0</v>
      </c>
      <c r="D54" s="7">
        <f t="shared" si="4"/>
        <v>9.09</v>
      </c>
      <c r="E54" s="28" t="s">
        <v>81</v>
      </c>
      <c r="F54" s="29" t="s">
        <v>82</v>
      </c>
      <c r="G54" s="30" t="s">
        <v>108</v>
      </c>
      <c r="H54" s="23"/>
      <c r="I54" s="24"/>
    </row>
    <row r="55" spans="1:9" ht="28.35" customHeight="1" x14ac:dyDescent="0.25">
      <c r="A55">
        <f t="shared" si="0"/>
        <v>0</v>
      </c>
      <c r="D55" s="7">
        <f t="shared" si="4"/>
        <v>9.09</v>
      </c>
      <c r="E55" s="28" t="s">
        <v>83</v>
      </c>
      <c r="F55" s="29" t="s">
        <v>84</v>
      </c>
      <c r="G55" s="30" t="s">
        <v>108</v>
      </c>
      <c r="H55" s="23"/>
      <c r="I55" s="24"/>
    </row>
    <row r="56" spans="1:9" ht="28.35" customHeight="1" x14ac:dyDescent="0.25">
      <c r="A56">
        <f t="shared" si="0"/>
        <v>0</v>
      </c>
      <c r="D56" s="7">
        <f t="shared" si="4"/>
        <v>9.09</v>
      </c>
      <c r="E56" s="28" t="s">
        <v>85</v>
      </c>
      <c r="F56" s="29" t="s">
        <v>105</v>
      </c>
      <c r="G56" s="30" t="s">
        <v>108</v>
      </c>
      <c r="H56" s="23"/>
      <c r="I56" s="24"/>
    </row>
    <row r="57" spans="1:9" ht="28.35" customHeight="1" x14ac:dyDescent="0.25">
      <c r="A57">
        <f t="shared" si="0"/>
        <v>0</v>
      </c>
      <c r="D57" s="7">
        <f t="shared" si="4"/>
        <v>9.09</v>
      </c>
      <c r="E57" s="28" t="s">
        <v>86</v>
      </c>
      <c r="F57" s="29" t="s">
        <v>87</v>
      </c>
      <c r="G57" s="30" t="s">
        <v>110</v>
      </c>
      <c r="H57" s="23"/>
      <c r="I57" s="24"/>
    </row>
    <row r="58" spans="1:9" ht="28.35" customHeight="1" x14ac:dyDescent="0.25">
      <c r="A58">
        <f t="shared" si="0"/>
        <v>0</v>
      </c>
      <c r="D58" s="7">
        <f t="shared" si="4"/>
        <v>9.09</v>
      </c>
      <c r="E58" s="28" t="s">
        <v>88</v>
      </c>
      <c r="F58" s="29" t="s">
        <v>89</v>
      </c>
      <c r="G58" s="30" t="s">
        <v>108</v>
      </c>
      <c r="H58" s="23"/>
      <c r="I58" s="24"/>
    </row>
    <row r="59" spans="1:9" ht="28.35" customHeight="1" x14ac:dyDescent="0.25">
      <c r="A59">
        <f t="shared" si="0"/>
        <v>0</v>
      </c>
      <c r="D59" s="7">
        <f t="shared" si="4"/>
        <v>9.09</v>
      </c>
      <c r="E59" s="28" t="s">
        <v>90</v>
      </c>
      <c r="F59" s="29" t="s">
        <v>91</v>
      </c>
      <c r="G59" s="30" t="s">
        <v>108</v>
      </c>
      <c r="H59" s="23"/>
      <c r="I59" s="24"/>
    </row>
    <row r="60" spans="1:9" ht="28.35" customHeight="1" x14ac:dyDescent="0.25">
      <c r="A60">
        <f t="shared" si="0"/>
        <v>0</v>
      </c>
      <c r="D60" s="7">
        <f t="shared" si="4"/>
        <v>9.09</v>
      </c>
      <c r="E60" s="28" t="s">
        <v>92</v>
      </c>
      <c r="F60" s="29" t="s">
        <v>93</v>
      </c>
      <c r="G60" s="30" t="s">
        <v>108</v>
      </c>
      <c r="H60" s="23"/>
      <c r="I60" s="24"/>
    </row>
    <row r="61" spans="1:9" ht="28.35" customHeight="1" x14ac:dyDescent="0.25">
      <c r="A61">
        <f t="shared" si="0"/>
        <v>0</v>
      </c>
      <c r="D61" s="7">
        <f t="shared" si="4"/>
        <v>9.09</v>
      </c>
      <c r="E61" s="28" t="s">
        <v>94</v>
      </c>
      <c r="F61" s="29" t="s">
        <v>95</v>
      </c>
      <c r="G61" s="30" t="s">
        <v>108</v>
      </c>
      <c r="H61" s="23"/>
      <c r="I61" s="24"/>
    </row>
    <row r="62" spans="1:9" ht="39" customHeight="1" x14ac:dyDescent="0.25">
      <c r="A62">
        <f t="shared" si="0"/>
        <v>0</v>
      </c>
      <c r="B62" s="10"/>
      <c r="D62" s="7">
        <f t="shared" si="4"/>
        <v>9.09</v>
      </c>
      <c r="E62" s="32" t="s">
        <v>96</v>
      </c>
      <c r="F62" s="33" t="s">
        <v>97</v>
      </c>
      <c r="G62" s="34" t="s">
        <v>110</v>
      </c>
      <c r="H62" s="35"/>
      <c r="I62" s="36"/>
    </row>
    <row r="63" spans="1:9" ht="14.1" customHeight="1" x14ac:dyDescent="0.25">
      <c r="B63" s="13">
        <f>IF(TRUNC(D63,1)-C63&gt;1,SUM(C63:D63),0)</f>
        <v>700</v>
      </c>
      <c r="C63" s="9">
        <f>SUM(SUM(C4:C62)-D63)</f>
        <v>0.10000000000002274</v>
      </c>
      <c r="D63" s="9">
        <f>TRUNC(SUM(D5:D62),1)</f>
        <v>699.9</v>
      </c>
      <c r="E63" s="12"/>
      <c r="F63" s="11"/>
    </row>
    <row r="64" spans="1:9" ht="14.1" customHeight="1" x14ac:dyDescent="0.25">
      <c r="A64">
        <f>SUM(A5:A62)</f>
        <v>0</v>
      </c>
      <c r="B64" s="7"/>
      <c r="C64" s="7">
        <f>(C4)</f>
        <v>100</v>
      </c>
      <c r="D64" s="7">
        <f>IF(SUM(D5:D9)&gt;99,100,SUM(D5:D9))</f>
        <v>100</v>
      </c>
      <c r="E64" s="12"/>
      <c r="F64" s="11"/>
    </row>
    <row r="65" spans="2:6" ht="14.1" customHeight="1" x14ac:dyDescent="0.25">
      <c r="B65" s="7"/>
      <c r="C65" s="7">
        <f>C11</f>
        <v>100</v>
      </c>
      <c r="D65" s="7">
        <f>IF(SUM(D12:D15)&gt;99,100,SUM(D12:D15))</f>
        <v>100</v>
      </c>
      <c r="E65" s="12"/>
      <c r="F65" s="11"/>
    </row>
    <row r="66" spans="2:6" ht="14.1" customHeight="1" x14ac:dyDescent="0.25">
      <c r="B66" s="7"/>
      <c r="C66" s="7">
        <f>(C17)</f>
        <v>100</v>
      </c>
      <c r="D66" s="7">
        <f>IF(SUM(D18:D25)&gt;99,100,SUM(D18:D25))</f>
        <v>100</v>
      </c>
      <c r="E66" s="12"/>
      <c r="F66" s="11"/>
    </row>
    <row r="67" spans="2:6" ht="14.1" customHeight="1" x14ac:dyDescent="0.25">
      <c r="B67" s="7"/>
      <c r="C67" s="7">
        <f>C27</f>
        <v>100</v>
      </c>
      <c r="D67" s="13">
        <f>IF(SUM(D28:D34)&gt;99,100,SUM(D28:D34))</f>
        <v>100</v>
      </c>
      <c r="E67" s="12"/>
      <c r="F67" s="11"/>
    </row>
    <row r="68" spans="2:6" ht="14.1" customHeight="1" x14ac:dyDescent="0.25">
      <c r="B68" s="7"/>
      <c r="C68" s="7">
        <f>C36</f>
        <v>100</v>
      </c>
      <c r="D68" s="7">
        <f>IF(SUM(D37:D41)&gt;99,100,SUM(D37:D41))</f>
        <v>100</v>
      </c>
      <c r="E68" s="12"/>
      <c r="F68" s="11"/>
    </row>
    <row r="69" spans="2:6" ht="14.1" customHeight="1" x14ac:dyDescent="0.25">
      <c r="B69" s="7"/>
      <c r="C69" s="7">
        <f>C43</f>
        <v>100</v>
      </c>
      <c r="D69" s="13">
        <f>IF(SUM(D44:D49)&gt;99,100,SUM(D44:D49))</f>
        <v>100</v>
      </c>
      <c r="E69" s="12"/>
      <c r="F69" s="11"/>
    </row>
    <row r="70" spans="2:6" ht="14.1" customHeight="1" x14ac:dyDescent="0.25">
      <c r="B70" s="7"/>
      <c r="C70" s="7">
        <f>C51</f>
        <v>100</v>
      </c>
      <c r="D70" s="13">
        <f>IF(SUM(D52:D62)&gt;99,100,SUM(D52:D62))</f>
        <v>100</v>
      </c>
      <c r="E70" s="12"/>
      <c r="F70" s="11"/>
    </row>
    <row r="71" spans="2:6" ht="14.1" customHeight="1" x14ac:dyDescent="0.25">
      <c r="B71" s="11"/>
      <c r="C71" s="13">
        <f>SUM(C64:C70)</f>
        <v>700</v>
      </c>
      <c r="D71" s="13">
        <f>SUM(D64:D70)</f>
        <v>700</v>
      </c>
      <c r="E71" s="12"/>
      <c r="F71" s="11"/>
    </row>
    <row r="72" spans="2:6" ht="14.1" customHeight="1" x14ac:dyDescent="0.25">
      <c r="B72" s="11"/>
      <c r="C72" s="11"/>
      <c r="D72" s="11"/>
      <c r="E72" s="12"/>
      <c r="F72" s="11"/>
    </row>
    <row r="73" spans="2:6" ht="14.1" customHeight="1" x14ac:dyDescent="0.25">
      <c r="B73" s="11"/>
      <c r="C73" s="11"/>
      <c r="D73" s="11"/>
      <c r="E73" s="12"/>
      <c r="F73" s="11"/>
    </row>
    <row r="74" spans="2:6" ht="14.1" customHeight="1" x14ac:dyDescent="0.25"/>
    <row r="75" spans="2:6" ht="14.1" customHeight="1" x14ac:dyDescent="0.25"/>
    <row r="76" spans="2:6" ht="14.1" customHeight="1" x14ac:dyDescent="0.25"/>
    <row r="77" spans="2:6" ht="14.1" customHeight="1" x14ac:dyDescent="0.25"/>
    <row r="78" spans="2:6" ht="14.1" customHeight="1" x14ac:dyDescent="0.25"/>
    <row r="79" spans="2:6" ht="14.1" customHeight="1" x14ac:dyDescent="0.25"/>
    <row r="80" spans="2:6" ht="14.1" customHeight="1" x14ac:dyDescent="0.25"/>
    <row r="81" ht="14.1" customHeight="1" x14ac:dyDescent="0.25"/>
    <row r="82" ht="14.1" customHeight="1" x14ac:dyDescent="0.25"/>
    <row r="83" ht="14.1" customHeight="1" x14ac:dyDescent="0.25"/>
  </sheetData>
  <sheetProtection password="EA73" sheet="1" objects="1" scenarios="1"/>
  <mergeCells count="1">
    <mergeCell ref="E2:G2"/>
  </mergeCells>
  <dataValidations count="1">
    <dataValidation type="list" allowBlank="1" showInputMessage="1" showErrorMessage="1" error="Maak een keuze uit de lijst" sqref="G5:G9 G52:G62 G18:G25 G28:G34 G37:G41 G44:G49 G12:G15">
      <formula1>$C$1:$C$3</formula1>
    </dataValidation>
  </dataValidations>
  <pageMargins left="0.70866141732283472" right="0.39370078740157483" top="1.5748031496062993" bottom="0.74803149606299213" header="0.31496062992125984" footer="0.31496062992125984"/>
  <pageSetup paperSize="9" fitToWidth="0" fitToHeight="0" orientation="portrait" horizontalDpi="300" verticalDpi="300" r:id="rId1"/>
  <headerFooter scaleWithDoc="0">
    <oddHeader>&amp;C&amp;G</oddHeader>
    <oddFooter>&amp;COFM Company Check ©
www.ofm-groep.nl</oddFooter>
  </headerFooter>
  <rowBreaks count="2" manualBreakCount="2">
    <brk id="25" max="16383" man="1"/>
    <brk id="49"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showRowColHeaders="0" topLeftCell="B1" workbookViewId="0">
      <selection activeCell="C37" sqref="C37:L38"/>
    </sheetView>
  </sheetViews>
  <sheetFormatPr defaultRowHeight="15" x14ac:dyDescent="0.25"/>
  <cols>
    <col min="1" max="1" width="0" hidden="1" customWidth="1"/>
  </cols>
  <sheetData>
    <row r="1" spans="1:22" ht="9.75" customHeight="1" x14ac:dyDescent="0.25"/>
    <row r="2" spans="1:22" ht="25.5" customHeight="1" x14ac:dyDescent="0.4">
      <c r="N2" s="42" t="s">
        <v>117</v>
      </c>
      <c r="O2" s="42"/>
      <c r="P2" s="42"/>
      <c r="Q2" s="42"/>
      <c r="R2" s="42"/>
      <c r="S2" s="42"/>
      <c r="T2" s="42"/>
      <c r="U2" s="42"/>
      <c r="V2" s="42"/>
    </row>
    <row r="12" spans="1:22" x14ac:dyDescent="0.25">
      <c r="A12">
        <v>650</v>
      </c>
    </row>
    <row r="13" spans="1:22" x14ac:dyDescent="0.25">
      <c r="A13">
        <v>650</v>
      </c>
    </row>
    <row r="14" spans="1:22" x14ac:dyDescent="0.25">
      <c r="A14">
        <v>300</v>
      </c>
    </row>
    <row r="15" spans="1:22" x14ac:dyDescent="0.25">
      <c r="A15" s="14">
        <f>'Hoe gezond is uw bedrijf'!D71</f>
        <v>700</v>
      </c>
    </row>
    <row r="26" spans="1:12" ht="15.75" thickBot="1" x14ac:dyDescent="0.3"/>
    <row r="27" spans="1:12" ht="15" customHeight="1" x14ac:dyDescent="0.25">
      <c r="A27" s="11"/>
      <c r="B27" s="11"/>
      <c r="C27" s="44" t="str">
        <f>IF('Hoe gezond is uw bedrijf'!A64=0,"De door u gegeven antwoorden geven aan dat uw onderneming er gezond voor staat. Neem op tijd uw maatregelen voordat het te laat is.",IF('Hoe gezond is uw bedrijf'!A64&lt;3,"De door u gegeven antwoorden geven aan dat er binnen uw onderneming symptomen aanwezig zijn die nader aandacht vergen van het management vergen. Neem op tijd uw maatregelen want de klok tikt door.",IF('Hoe gezond is uw bedrijf'!A64&lt;6,"De door u gegeven antwoorden geven aan dat er binnen uw onderneming symptomen aanwezig zijn die mogelijk duiden op significante problemen.","De door u gegeven antwoorden geven aan dat er binnen uw onderneming symptomen aanwezig zijn die onherroepelijk duiden op significante problemen en noodzaken tot directe maatregelen.")))</f>
        <v>De door u gegeven antwoorden geven aan dat uw onderneming er gezond voor staat. Neem op tijd uw maatregelen voordat het te laat is.</v>
      </c>
      <c r="D27" s="45"/>
      <c r="E27" s="45"/>
      <c r="F27" s="45"/>
      <c r="G27" s="45"/>
      <c r="H27" s="45"/>
      <c r="I27" s="45"/>
      <c r="J27" s="45"/>
      <c r="K27" s="45"/>
      <c r="L27" s="46"/>
    </row>
    <row r="28" spans="1:12" ht="15" customHeight="1" x14ac:dyDescent="0.25">
      <c r="A28" s="11"/>
      <c r="B28" s="11"/>
      <c r="C28" s="47"/>
      <c r="D28" s="48"/>
      <c r="E28" s="48"/>
      <c r="F28" s="48"/>
      <c r="G28" s="48"/>
      <c r="H28" s="48"/>
      <c r="I28" s="48"/>
      <c r="J28" s="48"/>
      <c r="K28" s="48"/>
      <c r="L28" s="49"/>
    </row>
    <row r="29" spans="1:12" ht="15.75" thickBot="1" x14ac:dyDescent="0.3">
      <c r="A29" s="11"/>
      <c r="B29" s="11"/>
      <c r="C29" s="50"/>
      <c r="D29" s="51"/>
      <c r="E29" s="51"/>
      <c r="F29" s="51"/>
      <c r="G29" s="51"/>
      <c r="H29" s="51"/>
      <c r="I29" s="51"/>
      <c r="J29" s="51"/>
      <c r="K29" s="51"/>
      <c r="L29" s="52"/>
    </row>
    <row r="30" spans="1:12" x14ac:dyDescent="0.25">
      <c r="A30" s="11"/>
      <c r="B30" s="11"/>
      <c r="C30" s="7" t="str">
        <f>'Hoe gezond is uw bedrijf'!F4</f>
        <v>Management en personeel</v>
      </c>
      <c r="D30" s="11"/>
      <c r="E30" s="11"/>
      <c r="F30" s="11"/>
      <c r="G30" s="11"/>
    </row>
    <row r="31" spans="1:12" x14ac:dyDescent="0.25">
      <c r="A31" s="11"/>
      <c r="B31" s="11"/>
      <c r="C31" s="7" t="str">
        <f>'Hoe gezond is uw bedrijf'!F11</f>
        <v>Leveranciers</v>
      </c>
      <c r="D31" s="11"/>
      <c r="E31" s="11"/>
      <c r="F31" s="11"/>
      <c r="G31" s="11"/>
    </row>
    <row r="32" spans="1:12" x14ac:dyDescent="0.25">
      <c r="A32" s="11"/>
      <c r="B32" s="11"/>
      <c r="C32" s="7" t="str">
        <f>'Hoe gezond is uw bedrijf'!F17</f>
        <v>Markt</v>
      </c>
      <c r="D32" s="11"/>
      <c r="E32" s="11"/>
      <c r="F32" s="11"/>
      <c r="G32" s="11"/>
    </row>
    <row r="33" spans="1:12" x14ac:dyDescent="0.25">
      <c r="A33" s="11"/>
      <c r="B33" s="11"/>
      <c r="C33" s="7" t="str">
        <f>'Hoe gezond is uw bedrijf'!F27</f>
        <v>Strategie</v>
      </c>
      <c r="D33" s="11"/>
      <c r="E33" s="11"/>
      <c r="F33" s="11"/>
      <c r="G33" s="11"/>
    </row>
    <row r="34" spans="1:12" ht="15" customHeight="1" x14ac:dyDescent="0.25">
      <c r="A34" s="11"/>
      <c r="B34" s="11"/>
      <c r="C34" s="7" t="str">
        <f>'Hoe gezond is uw bedrijf'!F36</f>
        <v>Investeringen</v>
      </c>
      <c r="D34" s="11"/>
      <c r="E34" s="11"/>
      <c r="F34" s="11"/>
      <c r="G34" s="11"/>
    </row>
    <row r="35" spans="1:12" x14ac:dyDescent="0.25">
      <c r="A35" s="11"/>
      <c r="B35" s="11"/>
      <c r="C35" s="7" t="str">
        <f>'Hoe gezond is uw bedrijf'!F43</f>
        <v>Financiering</v>
      </c>
      <c r="D35" s="11"/>
      <c r="E35" s="11"/>
      <c r="F35" s="11"/>
      <c r="G35" s="11"/>
    </row>
    <row r="36" spans="1:12" x14ac:dyDescent="0.25">
      <c r="A36" s="11"/>
      <c r="B36" s="11"/>
      <c r="C36" s="7" t="str">
        <f>'Hoe gezond is uw bedrijf'!F51</f>
        <v>Interne organisatie</v>
      </c>
      <c r="D36" s="11"/>
      <c r="E36" s="11"/>
      <c r="F36" s="11"/>
      <c r="G36" s="11"/>
    </row>
    <row r="37" spans="1:12" x14ac:dyDescent="0.25">
      <c r="A37" s="11"/>
      <c r="B37" s="11"/>
      <c r="C37" s="41" t="s">
        <v>113</v>
      </c>
      <c r="D37" s="41"/>
      <c r="E37" s="41"/>
      <c r="F37" s="41"/>
      <c r="G37" s="41"/>
      <c r="H37" s="41"/>
      <c r="I37" s="41"/>
      <c r="J37" s="41"/>
      <c r="K37" s="41"/>
      <c r="L37" s="41"/>
    </row>
    <row r="38" spans="1:12" x14ac:dyDescent="0.25">
      <c r="A38" s="11"/>
      <c r="B38" s="11"/>
      <c r="C38" s="41"/>
      <c r="D38" s="41"/>
      <c r="E38" s="41"/>
      <c r="F38" s="41"/>
      <c r="G38" s="41"/>
      <c r="H38" s="41"/>
      <c r="I38" s="41"/>
      <c r="J38" s="41"/>
      <c r="K38" s="41"/>
      <c r="L38" s="41"/>
    </row>
    <row r="39" spans="1:12" ht="15" customHeight="1" x14ac:dyDescent="0.25">
      <c r="A39" s="11"/>
      <c r="B39" s="11"/>
      <c r="C39" s="43" t="s">
        <v>112</v>
      </c>
      <c r="D39" s="43"/>
      <c r="E39" s="17"/>
      <c r="F39" s="17"/>
      <c r="G39" s="17"/>
      <c r="H39" s="17"/>
      <c r="I39" s="17"/>
      <c r="J39" s="17"/>
      <c r="K39" s="17"/>
      <c r="L39" s="17"/>
    </row>
    <row r="40" spans="1:12" x14ac:dyDescent="0.25">
      <c r="A40" s="11"/>
      <c r="B40" s="11"/>
      <c r="C40" s="11"/>
      <c r="D40" s="11"/>
      <c r="E40" s="11"/>
      <c r="F40" s="11"/>
      <c r="G40" s="11"/>
    </row>
    <row r="41" spans="1:12" x14ac:dyDescent="0.25">
      <c r="A41" s="11"/>
      <c r="B41" s="11"/>
      <c r="C41" s="16" t="s">
        <v>111</v>
      </c>
      <c r="D41" s="11"/>
      <c r="E41" s="11"/>
      <c r="F41" s="11"/>
      <c r="G41" s="11"/>
    </row>
    <row r="42" spans="1:12" ht="15" customHeight="1" x14ac:dyDescent="0.25">
      <c r="A42" s="11"/>
      <c r="B42" s="11"/>
      <c r="C42" s="41" t="s">
        <v>114</v>
      </c>
      <c r="D42" s="41"/>
      <c r="E42" s="41"/>
      <c r="F42" s="41"/>
      <c r="G42" s="41"/>
      <c r="H42" s="41"/>
      <c r="I42" s="41"/>
      <c r="J42" s="41"/>
      <c r="K42" s="41"/>
      <c r="L42" s="41"/>
    </row>
    <row r="43" spans="1:12" ht="15" customHeight="1" x14ac:dyDescent="0.25">
      <c r="A43" s="11"/>
      <c r="B43" s="11"/>
      <c r="C43" s="41"/>
      <c r="D43" s="41"/>
      <c r="E43" s="41"/>
      <c r="F43" s="41"/>
      <c r="G43" s="41"/>
      <c r="H43" s="41"/>
      <c r="I43" s="41"/>
      <c r="J43" s="41"/>
      <c r="K43" s="41"/>
      <c r="L43" s="41"/>
    </row>
    <row r="44" spans="1:12" x14ac:dyDescent="0.25">
      <c r="A44" s="11"/>
      <c r="B44" s="11"/>
      <c r="C44" s="41"/>
      <c r="D44" s="41"/>
      <c r="E44" s="41"/>
      <c r="F44" s="41"/>
      <c r="G44" s="41"/>
      <c r="H44" s="41"/>
      <c r="I44" s="41"/>
      <c r="J44" s="41"/>
      <c r="K44" s="41"/>
      <c r="L44" s="41"/>
    </row>
    <row r="45" spans="1:12" x14ac:dyDescent="0.25">
      <c r="A45" s="11"/>
      <c r="B45" s="11"/>
      <c r="C45" s="41"/>
      <c r="D45" s="41"/>
      <c r="E45" s="41"/>
      <c r="F45" s="41"/>
      <c r="G45" s="41"/>
      <c r="H45" s="41"/>
      <c r="I45" s="41"/>
      <c r="J45" s="41"/>
      <c r="K45" s="41"/>
      <c r="L45" s="41"/>
    </row>
    <row r="46" spans="1:12" x14ac:dyDescent="0.25">
      <c r="C46" s="41"/>
      <c r="D46" s="41"/>
      <c r="E46" s="41"/>
      <c r="F46" s="41"/>
      <c r="G46" s="41"/>
      <c r="H46" s="41"/>
      <c r="I46" s="41"/>
      <c r="J46" s="41"/>
      <c r="K46" s="41"/>
      <c r="L46" s="41"/>
    </row>
    <row r="47" spans="1:12" x14ac:dyDescent="0.25">
      <c r="C47" s="15"/>
      <c r="D47" s="15"/>
      <c r="E47" s="15"/>
      <c r="F47" s="15"/>
      <c r="G47" s="15"/>
      <c r="H47" s="15"/>
      <c r="I47" s="15"/>
      <c r="J47" s="15"/>
      <c r="K47" s="15"/>
      <c r="L47" s="15"/>
    </row>
    <row r="48" spans="1:12" ht="15" customHeight="1" x14ac:dyDescent="0.25">
      <c r="C48" s="41" t="s">
        <v>115</v>
      </c>
      <c r="D48" s="41"/>
      <c r="E48" s="41"/>
      <c r="F48" s="41"/>
      <c r="G48" s="41"/>
      <c r="H48" s="41"/>
      <c r="I48" s="41"/>
      <c r="J48" s="41"/>
      <c r="K48" s="41"/>
      <c r="L48" s="41"/>
    </row>
    <row r="49" spans="3:12" x14ac:dyDescent="0.25">
      <c r="C49" s="41"/>
      <c r="D49" s="41"/>
      <c r="E49" s="41"/>
      <c r="F49" s="41"/>
      <c r="G49" s="41"/>
      <c r="H49" s="41"/>
      <c r="I49" s="41"/>
      <c r="J49" s="41"/>
      <c r="K49" s="41"/>
      <c r="L49" s="41"/>
    </row>
    <row r="50" spans="3:12" x14ac:dyDescent="0.25">
      <c r="C50" s="41"/>
      <c r="D50" s="41"/>
      <c r="E50" s="41"/>
      <c r="F50" s="41"/>
      <c r="G50" s="41"/>
      <c r="H50" s="41"/>
      <c r="I50" s="41"/>
      <c r="J50" s="41"/>
      <c r="K50" s="41"/>
      <c r="L50" s="41"/>
    </row>
  </sheetData>
  <sheetProtection password="EA73" sheet="1" objects="1" scenarios="1"/>
  <mergeCells count="6">
    <mergeCell ref="C48:L50"/>
    <mergeCell ref="N2:V2"/>
    <mergeCell ref="C42:L46"/>
    <mergeCell ref="C37:L38"/>
    <mergeCell ref="C39:D39"/>
    <mergeCell ref="C27:L29"/>
  </mergeCells>
  <hyperlinks>
    <hyperlink ref="C39"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Hoe gezond is uw bedrijf</vt:lpstr>
      <vt:lpstr>Conclusie</vt:lpstr>
      <vt:lpstr>'Hoe gezond is uw bedrijf'!Afdrukbereik</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Peter van Oers</cp:lastModifiedBy>
  <cp:lastPrinted>2010-12-27T21:51:55Z</cp:lastPrinted>
  <dcterms:created xsi:type="dcterms:W3CDTF">2010-11-27T16:22:09Z</dcterms:created>
  <dcterms:modified xsi:type="dcterms:W3CDTF">2015-06-24T21:41:53Z</dcterms:modified>
</cp:coreProperties>
</file>